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"/>
    </mc:Choice>
  </mc:AlternateContent>
  <xr:revisionPtr revIDLastSave="3" documentId="8_{92D43FBA-8817-4395-8EAC-AA529DB8BDE6}" xr6:coauthVersionLast="47" xr6:coauthVersionMax="47" xr10:uidLastSave="{78F53049-2A7C-4A6A-BFE6-499E910424AF}"/>
  <bookViews>
    <workbookView xWindow="2640" yWindow="2640" windowWidth="16065" windowHeight="12615" activeTab="1" xr2:uid="{E604C150-5D0D-467A-A653-0D5D8994A41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2" i="1" l="1"/>
  <c r="C142" i="1"/>
  <c r="C202" i="1"/>
  <c r="C185" i="1"/>
  <c r="C182" i="1"/>
  <c r="C154" i="1"/>
  <c r="C121" i="1"/>
  <c r="C118" i="1"/>
  <c r="C52" i="1"/>
  <c r="C43" i="1"/>
  <c r="C188" i="1"/>
  <c r="C108" i="1"/>
  <c r="C122" i="1" l="1"/>
  <c r="C126" i="1" s="1"/>
  <c r="C133" i="1" s="1"/>
  <c r="C28" i="1"/>
  <c r="C186" i="1"/>
</calcChain>
</file>

<file path=xl/sharedStrings.xml><?xml version="1.0" encoding="utf-8"?>
<sst xmlns="http://schemas.openxmlformats.org/spreadsheetml/2006/main" count="494" uniqueCount="267">
  <si>
    <t>Årets resultat enligt resultaträkningen</t>
  </si>
  <si>
    <t xml:space="preserve">Eget kapital årsgenomsnitt </t>
  </si>
  <si>
    <t xml:space="preserve">Avkastning på rörelsekapital (R/RK) </t>
  </si>
  <si>
    <t>EBITA i förhållande till genomsnittligt rörelsekapital.</t>
  </si>
  <si>
    <t>Rörelseresultat före immateriella avskrivningar, EBITA, R</t>
  </si>
  <si>
    <t>Rörelsekapital genomsnittligt (RK)</t>
  </si>
  <si>
    <t>R/RK</t>
  </si>
  <si>
    <t>Avkastning på sysselsatt kapital</t>
  </si>
  <si>
    <t>Resultat före skatt enligt resultaträkningen</t>
  </si>
  <si>
    <t>Räntekostnader enligt not 12 (+)</t>
  </si>
  <si>
    <t>Valutakursförändringar netto enligt not 12</t>
  </si>
  <si>
    <t>Resultat efter finansnetto plus räntekostnader</t>
  </si>
  <si>
    <t xml:space="preserve">Sysselsatt kapital årsgenomsnitt </t>
  </si>
  <si>
    <t xml:space="preserve">EBITDA </t>
  </si>
  <si>
    <t>Rörelseresultat före avskrivningar.</t>
  </si>
  <si>
    <t>Rörelseresultat enligt resultaträkningen</t>
  </si>
  <si>
    <t>Avskrivningar materiella anläggningstillgångar enligt not 16 (+)</t>
  </si>
  <si>
    <t>Avskrivningar immateriella anläggningstillgångar enligt not 15 (+)</t>
  </si>
  <si>
    <t>Rörelseresultat före avskrivningar, EBITDA</t>
  </si>
  <si>
    <t xml:space="preserve">EBITA </t>
  </si>
  <si>
    <t xml:space="preserve">Rörelseresultat före avskrivningar på immateriella anläggningstillgångar. </t>
  </si>
  <si>
    <t>Rörelseresultat före immateriella avskrivningar, EBITA</t>
  </si>
  <si>
    <t>EBITA i procent av nettoomsättningen.</t>
  </si>
  <si>
    <t>Nettoomsättning enligt resultaträkningen</t>
  </si>
  <si>
    <t>Eget kapital per aktie</t>
  </si>
  <si>
    <t xml:space="preserve">Aktieägarnas andel av eget kapital dividerat med antal utestående aktier på balansdagen. </t>
  </si>
  <si>
    <t>Aktieägarnas andel av eget kapital enligt balansräkningen</t>
  </si>
  <si>
    <t>Antal utestående aktier på balansdagen, ’000</t>
  </si>
  <si>
    <t>Kassaflöde per aktie</t>
  </si>
  <si>
    <t xml:space="preserve">Kassaflöde från den löpande verksamheten dividerat med genomsnittligt antal aktier. </t>
  </si>
  <si>
    <t>Kassaflöde från den löpande verksamheten</t>
  </si>
  <si>
    <t>Genomsnittligt antal aktier</t>
  </si>
  <si>
    <t xml:space="preserve">Nettoskuldsättningsgrad </t>
  </si>
  <si>
    <t xml:space="preserve">Räntebärande nettoskuld i förhållande till eget kapital. </t>
  </si>
  <si>
    <t>Räntebärande nettoskuld</t>
  </si>
  <si>
    <t>Eget kapital enligt balansräkningen</t>
  </si>
  <si>
    <t>Nettoskuldsättningsgrad</t>
  </si>
  <si>
    <t>Resultat per aktie</t>
  </si>
  <si>
    <t>Aktieägarnas andel av årets resultat i relation till genomsnittligt antal aktier.</t>
  </si>
  <si>
    <t>Aktieägarnas andel av årets resultat enligt resultaträkningen</t>
  </si>
  <si>
    <t>Resultattillväxt EBITA</t>
  </si>
  <si>
    <t>Årets EBITA minskat med föregående års EBITA dividerat med föregående års EBITA.</t>
  </si>
  <si>
    <t>Årets rörelseresultat före immateriella avskrivningar, EBITA (+)</t>
  </si>
  <si>
    <t>Föregående års rörelseresultat före immateriella avskrivningar, EBITA (–)</t>
  </si>
  <si>
    <t>Årets resultattillväxt EBITA</t>
  </si>
  <si>
    <t xml:space="preserve">Räntebärande skulder och räntebärande avsättningar med avdrag för likvida medel. </t>
  </si>
  <si>
    <t>Enligt balansräkningen</t>
  </si>
  <si>
    <t>Långfristiga räntebärande skulder</t>
  </si>
  <si>
    <t>Avsättningar till pensioner</t>
  </si>
  <si>
    <t>Räntebärande avsättningar</t>
  </si>
  <si>
    <t>Kortfristiga räntebärande skulder</t>
  </si>
  <si>
    <t>Räntebärande skulder och avsättningar</t>
  </si>
  <si>
    <t>Likvida medel (–)</t>
  </si>
  <si>
    <t xml:space="preserve">Räntebärande nettoskuld/EBITDA </t>
  </si>
  <si>
    <t xml:space="preserve">Räntebärande nettoskuld dividerat med EBITDA. </t>
  </si>
  <si>
    <t>Räntebärande nettoskuld/EBITDA</t>
  </si>
  <si>
    <t>Räntetäckningsgrad</t>
  </si>
  <si>
    <t xml:space="preserve">Rörelsekapital </t>
  </si>
  <si>
    <t xml:space="preserve">Summan av varulager och kundfordringar med avdrag för leverantörsskulder. Vid beräkning av R/RK används årets genomsnittliga rörelsekapital. </t>
  </si>
  <si>
    <t>Varulager årsgenomsnitt (+)</t>
  </si>
  <si>
    <t>Kundfordringar årsgenomsnitt (+)</t>
  </si>
  <si>
    <t>Leverantörsskulder årsgenomsnitt (–)</t>
  </si>
  <si>
    <t>Rörelsekapital genomsnitt (RK)</t>
  </si>
  <si>
    <t>Rörelsemarginal</t>
  </si>
  <si>
    <t>Rörelseresultat i procent av nettoomsättningen.</t>
  </si>
  <si>
    <t>Soliditet</t>
  </si>
  <si>
    <t xml:space="preserve">Eget kapital i procent av summa tillgångar. </t>
  </si>
  <si>
    <t>Summa tillgångar enligt balansräkningen</t>
  </si>
  <si>
    <t>Skuldsättningsgrad</t>
  </si>
  <si>
    <t>Räntebärande skulder och räntebärande avsättningar i förhållande till eget kapital.</t>
  </si>
  <si>
    <t>Sysselsatt kapital</t>
  </si>
  <si>
    <t>Summa tillgångar reducerat med icke räntebärande skulder och avsättningar.</t>
  </si>
  <si>
    <t>Uppskjutna skatteskulder</t>
  </si>
  <si>
    <t>Leverantörsskulder</t>
  </si>
  <si>
    <t>Skatteskulder</t>
  </si>
  <si>
    <t>Övriga skulder</t>
  </si>
  <si>
    <t>Upplupna kostnader och förutbetalda intäkter</t>
  </si>
  <si>
    <t>Avsättningar</t>
  </si>
  <si>
    <t>Icke räntebärande skulder och avsättningar</t>
  </si>
  <si>
    <t xml:space="preserve">Vinstmarginal </t>
  </si>
  <si>
    <t xml:space="preserve">Resultat före skatt i procent av nettoomsättningen. </t>
  </si>
  <si>
    <t>Vinstmarginal</t>
  </si>
  <si>
    <t>header</t>
  </si>
  <si>
    <t xml:space="preserve">Resultat efter skatt hänförligt till aktieägarna i procent av aktieägarnas andel av genomsnittligt eget kapital. </t>
  </si>
  <si>
    <t>Avkastning på eget kapital mäter ur ett ägarperspektiv den avkastningen som ges på ägarnas investerade kapital.</t>
  </si>
  <si>
    <t>R/RK används för att analysera lönsamhet och som premierar högt EBITA-resultat och lågt rörelsekapitalbehov</t>
  </si>
  <si>
    <t>EBITDA används för att analysera lönsamheten genererad av den operativa verksamheten.</t>
  </si>
  <si>
    <t>EBITA används för att analysera lönsamheten genererad av den operativa verksamheten.</t>
  </si>
  <si>
    <t>EBITA-marginal används för att analysera värdeskapande från den operativa verksamheten.</t>
  </si>
  <si>
    <t>EBITA-marginal</t>
  </si>
  <si>
    <t>Nettoskuldssättningsgrad används för att analysera finansiell risk.</t>
  </si>
  <si>
    <t>Resultattillväxt EBITA används för att analysera värdeskapande från den operativa verksamheten.</t>
  </si>
  <si>
    <t>Nettoskulden används för att följa skuldutvecklingen och analysera skuldsättning och eventuell nödvändig återfinansiering.</t>
  </si>
  <si>
    <t>Räntebärande nettoskuld jämfört med EBITDA ger ett nyckeltal för nettoskulden i relation till kassagenererade resultat i rörelsen, det vill säga ger en indikation på verksamhetens förmåga att betala sina skulder. Detta mått används allmänt av finansiella institutioner för att mäta kreditvärdighet.</t>
  </si>
  <si>
    <t>Rörelsekapital används för att analysera hur mycket rörelsekapital som är bundet i verksamheten.</t>
  </si>
  <si>
    <t>Soliditet används för att analysera finansiell risk och visar hur stor andel av tillgångarna som är finansierade med eget kapital.</t>
  </si>
  <si>
    <t>decimals=0</t>
  </si>
  <si>
    <t>Avkastning på eget kapital</t>
  </si>
  <si>
    <t>breakafter</t>
  </si>
  <si>
    <t>Return on equity</t>
  </si>
  <si>
    <t xml:space="preserve">Profit/loss after tax attributable to shareholders, as a percentage of shareholders' proportion of average equity. </t>
  </si>
  <si>
    <t>Return on equity measures from an ownership perspective the return that is given on the owners' invested capital.</t>
  </si>
  <si>
    <t xml:space="preserve">Profit/loss for the period </t>
  </si>
  <si>
    <t>Average equity</t>
  </si>
  <si>
    <t xml:space="preserve">Return on working capital (P/WC) </t>
  </si>
  <si>
    <t>EBITA in relation to average working capital.</t>
  </si>
  <si>
    <t>P/WC is used to analyse profitability and encourage high EBITA earnings and low working capital requirements.</t>
  </si>
  <si>
    <t>Operating profit before amortization of intangible assets EBITA, P</t>
  </si>
  <si>
    <t>Average working capital, WC</t>
  </si>
  <si>
    <t>P/WC</t>
  </si>
  <si>
    <t>Return on capital employed</t>
  </si>
  <si>
    <t>Profit after net financial items plus interest expenses plus/minus exchange rate fluctuations in percent of average capital employed.</t>
  </si>
  <si>
    <t>Profit/loss before taxes according to the income statement</t>
  </si>
  <si>
    <t>Interest expenses note 12 (+)</t>
  </si>
  <si>
    <t>Net exchange rate fluctuations, note 12</t>
  </si>
  <si>
    <t>Profit after net financial items plus exchange rate fluctuations</t>
  </si>
  <si>
    <t>Capital employed yearly average</t>
  </si>
  <si>
    <t>Operating profit before depreciation and amortization of intangible assets and property, plant and equipment.</t>
  </si>
  <si>
    <t>EBITDA is used to analyse profitability generated by operational activities.</t>
  </si>
  <si>
    <t>Profit/loss according to the income statement</t>
  </si>
  <si>
    <t>Depreciation property, plant and equipment according to Note 16 (+)</t>
  </si>
  <si>
    <t>Amortisation intangible assets according to Note 15 (+)</t>
  </si>
  <si>
    <t>Operating profit before depreciation and amortisation, EBITDA</t>
  </si>
  <si>
    <t>Operating profit before amortization of intangible assets.</t>
  </si>
  <si>
    <t xml:space="preserve">EBITA is used to analyse profitability generated by operational activities. </t>
  </si>
  <si>
    <t>Amortisation intangible assets according to Note 15 (+</t>
  </si>
  <si>
    <t>Operating profit before amortization of intangible assets</t>
  </si>
  <si>
    <t>EBITA in percentage of net sales.</t>
  </si>
  <si>
    <t>EBITA margin is used to analyse asset-creating generated from operational activities.</t>
  </si>
  <si>
    <t>Net sales according to the income statement</t>
  </si>
  <si>
    <t>EBITA margin</t>
  </si>
  <si>
    <t>Equity per share</t>
  </si>
  <si>
    <t xml:space="preserve">Shareholders' proportion of equity divided by the number of shares outstanding at the end of the reporting period. </t>
  </si>
  <si>
    <t>Shareholders' proportion of equity according to the balance sheet</t>
  </si>
  <si>
    <t>Number of shares outstanding at the end of the reporting period, 000</t>
  </si>
  <si>
    <t>Cash flow per share</t>
  </si>
  <si>
    <t xml:space="preserve">Cash flow from operating activities. divided by the average number of shares. </t>
  </si>
  <si>
    <t>Cash flow from operating activities</t>
  </si>
  <si>
    <t>Average number of shares</t>
  </si>
  <si>
    <t xml:space="preserve">Net debt/equity ratio </t>
  </si>
  <si>
    <t>Financial net liabilities in relation to shareholders’ equity.</t>
  </si>
  <si>
    <t>Net debt/equity ratio is used to analyse financial risk.</t>
  </si>
  <si>
    <t>Financial net liabilities</t>
  </si>
  <si>
    <t>Equity according to balance sheet</t>
  </si>
  <si>
    <t>Net debt/equity ratio</t>
  </si>
  <si>
    <t>Earnings per share (EPS)</t>
  </si>
  <si>
    <t>Shareholders' proportion of profit/loss for the year in relation to the average number of shares outstanding.</t>
  </si>
  <si>
    <t>Shareholders' proportion of profit for the year according to the income statement</t>
  </si>
  <si>
    <t>Profit growth EBITA</t>
  </si>
  <si>
    <t>This year’s EBITA decreased by previous year’s EBITA divided by previous year’s EBITA.</t>
  </si>
  <si>
    <t>Earnings growth EBITA is used to analyse asset-creating generated from operational activities.</t>
  </si>
  <si>
    <t>Operating profit before amortisation of intangible assets, EBITA (+)</t>
  </si>
  <si>
    <t>Previous year’s operating profit before amortization of intangible assets, EBITA (-)</t>
  </si>
  <si>
    <t>Earnings growth EBITA</t>
  </si>
  <si>
    <t>Interest-bearing liabilities and interest-bearing provisions less cash and cash equivalents.</t>
  </si>
  <si>
    <t>Net debt is used to monitor debt development and analyse financial leverage and any necessary refinancing.</t>
  </si>
  <si>
    <t>According to balance sheet</t>
  </si>
  <si>
    <t>Non-current interest-bearing liabilities</t>
  </si>
  <si>
    <t>Provisions for pensions</t>
  </si>
  <si>
    <t>Interest-bearing provisions</t>
  </si>
  <si>
    <t>Current interest-bearing liabilities</t>
  </si>
  <si>
    <t>Interest-bearing liabilities and provisions.</t>
  </si>
  <si>
    <t>Cash and equivalents (–)</t>
  </si>
  <si>
    <t xml:space="preserve">Financial net liabilities/EBlTDA </t>
  </si>
  <si>
    <t>Financial net liabilities divided by EBITDA.</t>
  </si>
  <si>
    <t>Financial net liabilities compared with EBITDA provides a key financial indicator for financial net liabilities in relation to cash-generated operating profit; i.e., an indication of the ability of the business to pay its debts. This measure is generally used by financial institutions as a measure of creditworthiness.</t>
  </si>
  <si>
    <t>Financial net liabilities/EBlTDA</t>
  </si>
  <si>
    <t>Interest coverage ratio</t>
  </si>
  <si>
    <t xml:space="preserve">Working capital </t>
  </si>
  <si>
    <t xml:space="preserve">Sum of inventories and accounts receivable, less accounts payable. Average working capital for the year is used to calculate return on working capital (P/WC).  </t>
  </si>
  <si>
    <t>Working capital is used to analyse how much working capital is tied up in the business.</t>
  </si>
  <si>
    <t>Inventories yearly average (+)</t>
  </si>
  <si>
    <t>Accounts receivable yearly average (+)</t>
  </si>
  <si>
    <t>Accounts payable yearly average (-)</t>
  </si>
  <si>
    <t>Working capital, average (WC)</t>
  </si>
  <si>
    <t>Operating margin</t>
  </si>
  <si>
    <t>Operating profit/loss as a percentage of net sales.</t>
  </si>
  <si>
    <t>Equity ratio</t>
  </si>
  <si>
    <t xml:space="preserve">Equity as a percentage of total assets </t>
  </si>
  <si>
    <t xml:space="preserve"> The equity ratio is used to analyse financial risk and shows how much of the assets are financed with equity.</t>
  </si>
  <si>
    <t>Total assets according to balance sheet</t>
  </si>
  <si>
    <t>Debt/equity ratio</t>
  </si>
  <si>
    <t>Interest-bearing liabilities and interest-bearing provisions in relation to equity.</t>
  </si>
  <si>
    <t>Interest-bearing liabilities and provisions</t>
  </si>
  <si>
    <t>Capital employed</t>
  </si>
  <si>
    <t>Total assets less non-interest-bearing liabilities and provisions</t>
  </si>
  <si>
    <t>Deferred tax liabilities</t>
  </si>
  <si>
    <t>Accounts payable</t>
  </si>
  <si>
    <t>Tax liabilities</t>
  </si>
  <si>
    <t>Other liabilities</t>
  </si>
  <si>
    <t>Accrued expenses and deferred income</t>
  </si>
  <si>
    <t>Provisions</t>
  </si>
  <si>
    <t>Non-interest-bearing liabilities and provisions</t>
  </si>
  <si>
    <t>Profit margin</t>
  </si>
  <si>
    <t>Profit before taxes in percentage of net sales</t>
  </si>
  <si>
    <t>width=22%</t>
  </si>
  <si>
    <t>2021</t>
  </si>
  <si>
    <t>Resultat efter finansnetto plus räntekostnader plus/minus valutakursförändringar i procent av genomsnittligt sysselsatt kapital.</t>
  </si>
  <si>
    <t>721/3 091=23%</t>
  </si>
  <si>
    <t>1 221/2 008=61%</t>
  </si>
  <si>
    <t>483/4 627=10%</t>
  </si>
  <si>
    <t>1 273/1 347=95%</t>
  </si>
  <si>
    <t>2022</t>
  </si>
  <si>
    <t>1 221/9 084=13,4%</t>
  </si>
  <si>
    <t>1 273/7 993= 15,9%</t>
  </si>
  <si>
    <t>4 285/121 953=35,14</t>
  </si>
  <si>
    <t>4 968/121 836=40,76</t>
  </si>
  <si>
    <t>909/121 779=7,46</t>
  </si>
  <si>
    <t>1 010/119 418=8,46</t>
  </si>
  <si>
    <t>5 410/4 971=1,1</t>
  </si>
  <si>
    <t>480/121 779=3,96</t>
  </si>
  <si>
    <t>-52/1 273=-4%</t>
  </si>
  <si>
    <t>471/802=59%</t>
  </si>
  <si>
    <t>5 410/1 530=3,5</t>
  </si>
  <si>
    <t>802/10 080=8%</t>
  </si>
  <si>
    <t>994/8 509= 12%</t>
  </si>
  <si>
    <t>808/9 084=8,9%</t>
  </si>
  <si>
    <t>4 971/13 057=38%</t>
  </si>
  <si>
    <t>4 291/10 596= 40%</t>
  </si>
  <si>
    <t>996/7 993=12,5%</t>
  </si>
  <si>
    <t>5 785/4 971=1,2</t>
  </si>
  <si>
    <t>4 216/4 291=1,0</t>
  </si>
  <si>
    <t>13 057-2 293=10 764</t>
  </si>
  <si>
    <t>602/9 084=6,6%</t>
  </si>
  <si>
    <t>927/7 993= 11,6%</t>
  </si>
  <si>
    <t>10 596-2 087= 8 509</t>
  </si>
  <si>
    <t>3 870/4 291= 0,9</t>
  </si>
  <si>
    <t>3 870/1 475=2,6</t>
  </si>
  <si>
    <t>483/4,627=10%</t>
  </si>
  <si>
    <t>1,221/2,008=61%</t>
  </si>
  <si>
    <t>802/10,080=8%</t>
  </si>
  <si>
    <t>1,221/9,084=13.4%</t>
  </si>
  <si>
    <t>4,968/121,836=40.76</t>
  </si>
  <si>
    <t>909/121,779=7.46</t>
  </si>
  <si>
    <t>5,410/4,971=1.1</t>
  </si>
  <si>
    <t>480/121,779=3.96</t>
  </si>
  <si>
    <t>-52/1,273=-4%</t>
  </si>
  <si>
    <t>5,410/1,530=3.5</t>
  </si>
  <si>
    <t>808/9,084=8.9%</t>
  </si>
  <si>
    <t>4,971/13,057=38%</t>
  </si>
  <si>
    <t>5,785/4,971=1.2</t>
  </si>
  <si>
    <t>13,057-2,293=10,764</t>
  </si>
  <si>
    <t>602/9,084=6.6%</t>
  </si>
  <si>
    <t>1,273/1,347=95%</t>
  </si>
  <si>
    <t>1,273/7,993=15.9%</t>
  </si>
  <si>
    <t>4,285/121,953=35.14</t>
  </si>
  <si>
    <t>1,010/119,418=8.46</t>
  </si>
  <si>
    <t>3,870/4,291=0.9</t>
  </si>
  <si>
    <t>719/119,418=6.03</t>
  </si>
  <si>
    <t>3,870/1,475=2.6</t>
  </si>
  <si>
    <t>996/7,993=12.5%</t>
  </si>
  <si>
    <t>4,291/10,596=40%</t>
  </si>
  <si>
    <t>4,216/4,291=1.0</t>
  </si>
  <si>
    <t>10,596-2,087=8,509</t>
  </si>
  <si>
    <t>927/7,993=11.6%</t>
  </si>
  <si>
    <t>Rörelseresultat före avskrivningar (EBITDA) i förhållande till räntekostnader.</t>
  </si>
  <si>
    <t>EBITDA</t>
  </si>
  <si>
    <t>Räntekostnader</t>
  </si>
  <si>
    <t>1 530/112=14</t>
  </si>
  <si>
    <t>1 475/57=26</t>
  </si>
  <si>
    <t>1,530/112=14</t>
  </si>
  <si>
    <t>1,475/57=26</t>
  </si>
  <si>
    <t>Interest expenses</t>
  </si>
  <si>
    <t>721/3,091=23%</t>
  </si>
  <si>
    <t>994/8,509=12%</t>
  </si>
  <si>
    <t>719/119 418=6,03</t>
  </si>
  <si>
    <t>Operating profit before depreciation and amortisation(EBITDA) in relation to interest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</si>
</sst>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#,##0.0"/>
    <numFmt numFmtId="167" formatCode="0.000"/>
    <numFmt numFmtId="168" formatCode="_-* #,##0.0\ _k_r_-;\-* #,##0.0\ _k_r_-;_-* &quot;-&quot;\ _k_r_-;_-@_-"/>
    <numFmt numFmtId="169" formatCode="_-* #,##0.0\ _k_r_-;\-* #,##0.0\ _k_r_-;_-* &quot;-&quot;?\ _k_r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rgb="FFFF0000"/>
      <name val="Lato Light"/>
      <family val="2"/>
    </font>
    <font>
      <sz val="12"/>
      <color theme="1"/>
      <name val="Lato Light"/>
      <family val="2"/>
    </font>
    <font>
      <sz val="8"/>
      <name val="Calibri"/>
      <family val="2"/>
      <scheme val="minor"/>
    </font>
    <font>
      <i/>
      <sz val="11"/>
      <color theme="1"/>
      <name val="Lato Light"/>
      <family val="2"/>
    </font>
    <font>
      <sz val="12"/>
      <name val="Lato Light"/>
      <family val="2"/>
    </font>
    <font>
      <b/>
      <sz val="12"/>
      <color theme="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165" fontId="4" fillId="0" borderId="0" xfId="1" applyNumberFormat="1" applyFont="1" applyAlignment="1">
      <alignment wrapText="1"/>
    </xf>
    <xf numFmtId="168" fontId="7" fillId="2" borderId="0" xfId="0" applyNumberFormat="1" applyFont="1" applyFill="1" applyAlignment="1">
      <alignment horizontal="right" vertical="center" wrapText="1"/>
    </xf>
    <xf numFmtId="166" fontId="7" fillId="2" borderId="0" xfId="0" applyNumberFormat="1" applyFont="1" applyFill="1" applyAlignment="1">
      <alignment horizontal="right" vertical="center" wrapText="1"/>
    </xf>
    <xf numFmtId="168" fontId="7" fillId="0" borderId="0" xfId="0" applyNumberFormat="1" applyFont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5" fontId="4" fillId="0" borderId="0" xfId="1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 wrapText="1"/>
    </xf>
    <xf numFmtId="165" fontId="4" fillId="0" borderId="0" xfId="1" applyNumberFormat="1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quotePrefix="1" applyFont="1"/>
    <xf numFmtId="0" fontId="8" fillId="0" borderId="1" xfId="0" quotePrefix="1" applyFont="1" applyBorder="1" applyAlignment="1">
      <alignment horizontal="right" wrapText="1"/>
    </xf>
    <xf numFmtId="166" fontId="7" fillId="2" borderId="0" xfId="0" applyNumberFormat="1" applyFont="1" applyFill="1" applyAlignment="1">
      <alignment horizontal="right" wrapText="1"/>
    </xf>
    <xf numFmtId="166" fontId="7" fillId="2" borderId="0" xfId="0" applyNumberFormat="1" applyFont="1" applyFill="1" applyAlignment="1">
      <alignment horizontal="right" vertical="center"/>
    </xf>
    <xf numFmtId="165" fontId="4" fillId="0" borderId="0" xfId="1" applyNumberFormat="1" applyFont="1" applyFill="1" applyAlignment="1">
      <alignment wrapText="1"/>
    </xf>
    <xf numFmtId="166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166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vertical="center"/>
    </xf>
    <xf numFmtId="165" fontId="7" fillId="2" borderId="0" xfId="1" applyNumberFormat="1" applyFont="1" applyFill="1" applyAlignment="1">
      <alignment horizontal="right" vertical="center" wrapText="1"/>
    </xf>
    <xf numFmtId="166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9" fontId="4" fillId="0" borderId="0" xfId="1" applyFont="1" applyAlignment="1">
      <alignment wrapText="1"/>
    </xf>
    <xf numFmtId="166" fontId="4" fillId="2" borderId="0" xfId="0" applyNumberFormat="1" applyFont="1" applyFill="1" applyAlignment="1">
      <alignment horizontal="right" vertical="center" wrapText="1"/>
    </xf>
    <xf numFmtId="168" fontId="4" fillId="2" borderId="0" xfId="0" applyNumberFormat="1" applyFont="1" applyFill="1" applyAlignment="1">
      <alignment horizontal="right" vertical="center" wrapText="1"/>
    </xf>
    <xf numFmtId="168" fontId="7" fillId="2" borderId="0" xfId="0" quotePrefix="1" applyNumberFormat="1" applyFont="1" applyFill="1" applyAlignment="1">
      <alignment horizontal="right" vertical="center" wrapText="1"/>
    </xf>
    <xf numFmtId="168" fontId="7" fillId="2" borderId="0" xfId="0" quotePrefix="1" applyNumberFormat="1" applyFont="1" applyFill="1" applyAlignment="1">
      <alignment horizontal="right" vertical="center"/>
    </xf>
    <xf numFmtId="169" fontId="4" fillId="0" borderId="0" xfId="0" applyNumberFormat="1" applyFont="1"/>
    <xf numFmtId="166" fontId="7" fillId="2" borderId="0" xfId="0" quotePrefix="1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37FC-6B71-41D8-BE4F-D1AB6E9E72E8}">
  <dimension ref="A2:E215"/>
  <sheetViews>
    <sheetView workbookViewId="0"/>
  </sheetViews>
  <sheetFormatPr defaultColWidth="9.140625" defaultRowHeight="15.75"/>
  <cols>
    <col min="1" max="1" width="8.7109375" customWidth="1"/>
    <col min="2" max="2" width="52.42578125" style="3" customWidth="1"/>
    <col min="3" max="4" width="23.42578125" style="3" customWidth="1"/>
    <col min="5" max="5" width="10" style="2" bestFit="1" customWidth="1"/>
    <col min="6" max="16384" width="9.140625" style="2"/>
  </cols>
  <sheetData>
    <row r="2" spans="2:4">
      <c r="B2" s="17" t="s">
        <v>97</v>
      </c>
    </row>
    <row r="3" spans="2:4">
      <c r="B3" s="40" t="s">
        <v>83</v>
      </c>
      <c r="C3" s="40"/>
      <c r="D3" s="40"/>
    </row>
    <row r="4" spans="2:4">
      <c r="B4" s="39" t="s">
        <v>84</v>
      </c>
      <c r="C4" s="39"/>
      <c r="D4" s="39"/>
    </row>
    <row r="5" spans="2:4">
      <c r="B5" s="2"/>
    </row>
    <row r="6" spans="2:4">
      <c r="C6" s="18">
        <v>2022</v>
      </c>
      <c r="D6" s="18" t="s">
        <v>196</v>
      </c>
    </row>
    <row r="7" spans="2:4">
      <c r="B7" s="3" t="s">
        <v>0</v>
      </c>
      <c r="C7" s="5">
        <v>483</v>
      </c>
      <c r="D7" s="7">
        <v>720.6</v>
      </c>
    </row>
    <row r="8" spans="2:4">
      <c r="B8" s="3" t="s">
        <v>1</v>
      </c>
      <c r="C8" s="5">
        <v>4627</v>
      </c>
      <c r="D8" s="7">
        <v>3090.6</v>
      </c>
    </row>
    <row r="9" spans="2:4">
      <c r="C9" s="26"/>
      <c r="D9" s="7"/>
    </row>
    <row r="10" spans="2:4">
      <c r="B10" s="3" t="s">
        <v>97</v>
      </c>
      <c r="C10" s="32" t="s">
        <v>200</v>
      </c>
      <c r="D10" s="7" t="s">
        <v>198</v>
      </c>
    </row>
    <row r="11" spans="2:4">
      <c r="C11" s="7"/>
      <c r="D11" s="7"/>
    </row>
    <row r="12" spans="2:4">
      <c r="B12" s="3" t="s">
        <v>2</v>
      </c>
    </row>
    <row r="13" spans="2:4" ht="30" customHeight="1">
      <c r="B13" s="36" t="s">
        <v>3</v>
      </c>
      <c r="C13" s="36"/>
      <c r="D13" s="36"/>
    </row>
    <row r="14" spans="2:4">
      <c r="B14" s="39" t="s">
        <v>85</v>
      </c>
      <c r="C14" s="39"/>
      <c r="D14" s="39"/>
    </row>
    <row r="16" spans="2:4">
      <c r="C16" s="18">
        <v>2022</v>
      </c>
      <c r="D16" s="18" t="s">
        <v>196</v>
      </c>
    </row>
    <row r="17" spans="2:4" ht="30.75">
      <c r="B17" s="3" t="s">
        <v>4</v>
      </c>
      <c r="C17" s="5">
        <v>1221</v>
      </c>
      <c r="D17" s="7">
        <v>1273.3</v>
      </c>
    </row>
    <row r="18" spans="2:4">
      <c r="B18" s="3" t="s">
        <v>5</v>
      </c>
      <c r="C18" s="5">
        <v>2008</v>
      </c>
      <c r="D18" s="7">
        <v>1346.9</v>
      </c>
    </row>
    <row r="19" spans="2:4">
      <c r="B19" s="3" t="s">
        <v>6</v>
      </c>
      <c r="C19" s="33" t="s">
        <v>199</v>
      </c>
      <c r="D19" s="7" t="s">
        <v>201</v>
      </c>
    </row>
    <row r="20" spans="2:4">
      <c r="C20" s="4"/>
      <c r="D20" s="21"/>
    </row>
    <row r="21" spans="2:4">
      <c r="B21" s="3" t="s">
        <v>7</v>
      </c>
    </row>
    <row r="22" spans="2:4" ht="30.75" customHeight="1">
      <c r="B22" s="36" t="s">
        <v>197</v>
      </c>
      <c r="C22" s="36"/>
      <c r="D22" s="36"/>
    </row>
    <row r="24" spans="2:4">
      <c r="C24" s="18">
        <v>2022</v>
      </c>
      <c r="D24" s="18" t="s">
        <v>196</v>
      </c>
    </row>
    <row r="25" spans="2:4">
      <c r="B25" s="3" t="s">
        <v>8</v>
      </c>
      <c r="C25" s="5">
        <v>602</v>
      </c>
      <c r="D25" s="7">
        <v>927.2</v>
      </c>
    </row>
    <row r="26" spans="2:4">
      <c r="B26" s="3" t="s">
        <v>9</v>
      </c>
      <c r="C26" s="5">
        <v>112</v>
      </c>
      <c r="D26" s="7">
        <v>56.899999999999991</v>
      </c>
    </row>
    <row r="27" spans="2:4">
      <c r="B27" s="3" t="s">
        <v>10</v>
      </c>
      <c r="C27" s="6">
        <v>88</v>
      </c>
      <c r="D27" s="22">
        <v>10.199999999999999</v>
      </c>
    </row>
    <row r="28" spans="2:4">
      <c r="B28" s="3" t="s">
        <v>11</v>
      </c>
      <c r="C28" s="5">
        <f>+SUM(C25:C27)</f>
        <v>802</v>
      </c>
      <c r="D28" s="7">
        <v>994.30000000000007</v>
      </c>
    </row>
    <row r="29" spans="2:4">
      <c r="C29" s="5"/>
      <c r="D29" s="7"/>
    </row>
    <row r="30" spans="2:4">
      <c r="B30" s="3" t="s">
        <v>12</v>
      </c>
      <c r="C30" s="5">
        <v>10080</v>
      </c>
      <c r="D30" s="7">
        <v>8508.5</v>
      </c>
    </row>
    <row r="31" spans="2:4">
      <c r="C31" s="5"/>
      <c r="D31" s="7"/>
    </row>
    <row r="32" spans="2:4">
      <c r="B32" s="3" t="s">
        <v>7</v>
      </c>
      <c r="C32" s="5" t="s">
        <v>214</v>
      </c>
      <c r="D32" s="7" t="s">
        <v>215</v>
      </c>
    </row>
    <row r="34" spans="2:4">
      <c r="B34" s="3" t="s">
        <v>13</v>
      </c>
      <c r="C34" s="4"/>
    </row>
    <row r="35" spans="2:4">
      <c r="B35" s="3" t="s">
        <v>14</v>
      </c>
    </row>
    <row r="36" spans="2:4">
      <c r="B36" s="39" t="s">
        <v>86</v>
      </c>
      <c r="C36" s="39"/>
      <c r="D36" s="39"/>
    </row>
    <row r="38" spans="2:4">
      <c r="C38" s="18">
        <v>2022</v>
      </c>
      <c r="D38" s="18" t="s">
        <v>196</v>
      </c>
    </row>
    <row r="39" spans="2:4">
      <c r="B39" s="3" t="s">
        <v>15</v>
      </c>
      <c r="C39" s="5">
        <v>808</v>
      </c>
      <c r="D39" s="7">
        <v>996.3</v>
      </c>
    </row>
    <row r="40" spans="2:4" ht="30.75">
      <c r="B40" s="3" t="s">
        <v>16</v>
      </c>
      <c r="C40" s="31">
        <v>309</v>
      </c>
      <c r="D40" s="7">
        <v>201.40000000000009</v>
      </c>
    </row>
    <row r="41" spans="2:4" ht="30.75">
      <c r="B41" s="3" t="s">
        <v>17</v>
      </c>
      <c r="C41" s="30">
        <v>413</v>
      </c>
      <c r="D41" s="22">
        <v>277</v>
      </c>
    </row>
    <row r="42" spans="2:4">
      <c r="C42" s="5"/>
      <c r="D42" s="7"/>
    </row>
    <row r="43" spans="2:4">
      <c r="B43" s="3" t="s">
        <v>18</v>
      </c>
      <c r="C43" s="5">
        <f>SUM(C39:C41)</f>
        <v>1530</v>
      </c>
      <c r="D43" s="7">
        <v>1474.7</v>
      </c>
    </row>
    <row r="44" spans="2:4">
      <c r="C44" s="7"/>
      <c r="D44" s="7"/>
    </row>
    <row r="45" spans="2:4">
      <c r="B45" s="3" t="s">
        <v>19</v>
      </c>
      <c r="C45" s="7"/>
      <c r="D45" s="7"/>
    </row>
    <row r="46" spans="2:4" ht="30" customHeight="1">
      <c r="B46" s="36" t="s">
        <v>20</v>
      </c>
      <c r="C46" s="36"/>
      <c r="D46" s="36"/>
    </row>
    <row r="47" spans="2:4">
      <c r="B47" s="39" t="s">
        <v>87</v>
      </c>
      <c r="C47" s="39"/>
      <c r="D47" s="39"/>
    </row>
    <row r="49" spans="2:4">
      <c r="C49" s="18" t="s">
        <v>202</v>
      </c>
      <c r="D49" s="18" t="s">
        <v>196</v>
      </c>
    </row>
    <row r="50" spans="2:4">
      <c r="B50" s="3" t="s">
        <v>15</v>
      </c>
      <c r="C50" s="5">
        <v>808</v>
      </c>
      <c r="D50" s="7">
        <v>996.3</v>
      </c>
    </row>
    <row r="51" spans="2:4" ht="30.75">
      <c r="B51" s="3" t="s">
        <v>17</v>
      </c>
      <c r="C51" s="5">
        <v>413</v>
      </c>
      <c r="D51" s="7">
        <v>277</v>
      </c>
    </row>
    <row r="52" spans="2:4" ht="30.75">
      <c r="B52" s="3" t="s">
        <v>21</v>
      </c>
      <c r="C52" s="6">
        <f>SUM(C50:C51)</f>
        <v>1221</v>
      </c>
      <c r="D52" s="22">
        <v>1273.3</v>
      </c>
    </row>
    <row r="54" spans="2:4">
      <c r="B54" s="3" t="s">
        <v>89</v>
      </c>
    </row>
    <row r="55" spans="2:4">
      <c r="B55" s="3" t="s">
        <v>22</v>
      </c>
    </row>
    <row r="56" spans="2:4">
      <c r="B56" s="39" t="s">
        <v>88</v>
      </c>
      <c r="C56" s="39"/>
      <c r="D56" s="39"/>
    </row>
    <row r="58" spans="2:4" ht="19.5">
      <c r="C58" s="18" t="s">
        <v>202</v>
      </c>
      <c r="D58" s="18" t="s">
        <v>196</v>
      </c>
    </row>
    <row r="59" spans="2:4" ht="39">
      <c r="B59" s="3" t="s">
        <v>21</v>
      </c>
      <c r="C59" s="5">
        <v>1221</v>
      </c>
      <c r="D59" s="7">
        <v>1273.3</v>
      </c>
    </row>
    <row r="60" spans="2:4" ht="19.5">
      <c r="B60" s="3" t="s">
        <v>23</v>
      </c>
      <c r="C60" s="5">
        <v>9084</v>
      </c>
      <c r="D60" s="7">
        <v>7992.6</v>
      </c>
    </row>
    <row r="61" spans="2:4" ht="19.5">
      <c r="C61" s="6"/>
      <c r="D61" s="22"/>
    </row>
    <row r="62" spans="2:4" ht="19.5">
      <c r="B62" s="3" t="s">
        <v>89</v>
      </c>
      <c r="C62" s="5" t="s">
        <v>203</v>
      </c>
      <c r="D62" s="7" t="s">
        <v>204</v>
      </c>
    </row>
    <row r="64" spans="2:4" ht="19.5">
      <c r="B64" s="3" t="s">
        <v>24</v>
      </c>
    </row>
    <row r="65" spans="2:5" ht="19.5">
      <c r="B65" s="38" t="s">
        <v>25</v>
      </c>
      <c r="C65" s="38"/>
      <c r="D65" s="38"/>
    </row>
    <row r="67" spans="2:5" ht="19.5">
      <c r="C67" s="18" t="s">
        <v>202</v>
      </c>
      <c r="D67" s="18" t="s">
        <v>196</v>
      </c>
    </row>
    <row r="68" spans="2:5" ht="39">
      <c r="B68" s="3" t="s">
        <v>26</v>
      </c>
      <c r="C68" s="5">
        <v>4968</v>
      </c>
      <c r="D68" s="7">
        <v>4285.2</v>
      </c>
    </row>
    <row r="69" spans="2:5" ht="19.5">
      <c r="B69" s="3" t="s">
        <v>27</v>
      </c>
      <c r="C69" s="8">
        <v>121836</v>
      </c>
      <c r="D69" s="23">
        <v>121953</v>
      </c>
    </row>
    <row r="70" spans="2:5" ht="19.5">
      <c r="C70" s="6"/>
      <c r="D70" s="22"/>
      <c r="E70" s="34"/>
    </row>
    <row r="71" spans="2:5" ht="39">
      <c r="B71" s="3" t="s">
        <v>24</v>
      </c>
      <c r="C71" s="32" t="s">
        <v>206</v>
      </c>
      <c r="D71" s="7" t="s">
        <v>205</v>
      </c>
    </row>
    <row r="72" spans="2:5" ht="19.5">
      <c r="C72" s="28"/>
    </row>
    <row r="73" spans="2:5" ht="19.5">
      <c r="B73" s="3" t="s">
        <v>28</v>
      </c>
    </row>
    <row r="74" spans="2:5" ht="19.5">
      <c r="B74" s="36" t="s">
        <v>29</v>
      </c>
      <c r="C74" s="36"/>
      <c r="D74" s="36"/>
    </row>
    <row r="76" spans="2:5" ht="19.5">
      <c r="C76" s="18">
        <v>2022</v>
      </c>
      <c r="D76" s="18" t="s">
        <v>196</v>
      </c>
    </row>
    <row r="77" spans="2:5" ht="19.5">
      <c r="B77" s="3" t="s">
        <v>30</v>
      </c>
      <c r="C77" s="5">
        <v>909</v>
      </c>
      <c r="D77" s="7">
        <v>1010.2</v>
      </c>
    </row>
    <row r="78" spans="2:5" ht="19.5">
      <c r="B78" s="3" t="s">
        <v>31</v>
      </c>
      <c r="C78" s="8">
        <v>121779</v>
      </c>
      <c r="D78" s="23">
        <v>119418</v>
      </c>
    </row>
    <row r="79" spans="2:5" ht="19.5">
      <c r="C79" s="6"/>
      <c r="D79" s="22"/>
    </row>
    <row r="80" spans="2:5" ht="19.5">
      <c r="B80" s="3" t="s">
        <v>28</v>
      </c>
      <c r="C80" s="5" t="s">
        <v>207</v>
      </c>
      <c r="D80" s="7" t="s">
        <v>208</v>
      </c>
    </row>
    <row r="81" spans="2:4" ht="19.5">
      <c r="C81" s="28"/>
    </row>
    <row r="82" spans="2:4" ht="19.5">
      <c r="B82" s="3" t="s">
        <v>32</v>
      </c>
    </row>
    <row r="83" spans="2:4" ht="19.5">
      <c r="B83" s="36" t="s">
        <v>33</v>
      </c>
      <c r="C83" s="36"/>
      <c r="D83" s="36"/>
    </row>
    <row r="84" spans="2:4" ht="19.5">
      <c r="B84" s="39" t="s">
        <v>90</v>
      </c>
      <c r="C84" s="39"/>
      <c r="D84" s="39"/>
    </row>
    <row r="86" spans="2:4" ht="19.5">
      <c r="C86" s="18" t="s">
        <v>202</v>
      </c>
      <c r="D86" s="18" t="s">
        <v>196</v>
      </c>
    </row>
    <row r="87" spans="2:4" ht="19.5">
      <c r="B87" s="3" t="s">
        <v>34</v>
      </c>
      <c r="C87" s="5">
        <v>5410</v>
      </c>
      <c r="D87" s="7">
        <v>3870.2</v>
      </c>
    </row>
    <row r="88" spans="2:4" ht="19.5">
      <c r="B88" s="3" t="s">
        <v>35</v>
      </c>
      <c r="C88" s="6">
        <v>4971</v>
      </c>
      <c r="D88" s="22">
        <v>4290.8999999999996</v>
      </c>
    </row>
    <row r="89" spans="2:4" ht="19.5">
      <c r="C89" s="6"/>
      <c r="D89" s="22"/>
    </row>
    <row r="90" spans="2:4" ht="19.5">
      <c r="B90" s="3" t="s">
        <v>36</v>
      </c>
      <c r="C90" s="5" t="s">
        <v>209</v>
      </c>
      <c r="D90" s="7" t="s">
        <v>226</v>
      </c>
    </row>
    <row r="91" spans="2:4" ht="19.5">
      <c r="C91" s="29"/>
    </row>
    <row r="92" spans="2:4" ht="19.5">
      <c r="B92" s="3" t="s">
        <v>37</v>
      </c>
    </row>
    <row r="93" spans="2:4" ht="19.5">
      <c r="B93" s="36" t="s">
        <v>38</v>
      </c>
      <c r="C93" s="36"/>
      <c r="D93" s="36"/>
    </row>
    <row r="95" spans="2:4" ht="19.5">
      <c r="C95" s="18" t="s">
        <v>202</v>
      </c>
      <c r="D95" s="18" t="s">
        <v>196</v>
      </c>
    </row>
    <row r="96" spans="2:4" ht="39">
      <c r="B96" s="3" t="s">
        <v>39</v>
      </c>
      <c r="C96" s="5">
        <v>480</v>
      </c>
      <c r="D96" s="7">
        <v>718.6</v>
      </c>
    </row>
    <row r="97" spans="2:4" ht="19.5">
      <c r="B97" s="3" t="s">
        <v>31</v>
      </c>
      <c r="C97" s="8">
        <v>121779</v>
      </c>
      <c r="D97" s="23">
        <v>119418</v>
      </c>
    </row>
    <row r="98" spans="2:4" ht="19.5">
      <c r="C98" s="6"/>
      <c r="D98" s="22"/>
    </row>
    <row r="99" spans="2:4" ht="19.5">
      <c r="B99" s="3" t="s">
        <v>37</v>
      </c>
      <c r="C99" s="5" t="s">
        <v>210</v>
      </c>
      <c r="D99" s="7" t="s">
        <v>265</v>
      </c>
    </row>
    <row r="101" spans="2:4" ht="19.5">
      <c r="B101" s="3" t="s">
        <v>40</v>
      </c>
    </row>
    <row r="102" spans="2:4" ht="19.5">
      <c r="B102" s="36" t="s">
        <v>41</v>
      </c>
      <c r="C102" s="36"/>
      <c r="D102" s="36"/>
    </row>
    <row r="103" spans="2:4" ht="19.5">
      <c r="B103" s="39" t="s">
        <v>91</v>
      </c>
      <c r="C103" s="39"/>
      <c r="D103" s="39"/>
    </row>
    <row r="105" spans="2:4" ht="19.5">
      <c r="C105" s="18">
        <v>2022</v>
      </c>
      <c r="D105" s="18" t="s">
        <v>196</v>
      </c>
    </row>
    <row r="106" spans="2:4" ht="39">
      <c r="B106" s="3" t="s">
        <v>42</v>
      </c>
      <c r="C106" s="19">
        <v>1221</v>
      </c>
      <c r="D106" s="24">
        <v>1273.3</v>
      </c>
    </row>
    <row r="107" spans="2:4" ht="39">
      <c r="B107" s="3" t="s">
        <v>43</v>
      </c>
      <c r="C107" s="19">
        <v>-1273</v>
      </c>
      <c r="D107" s="24">
        <v>-802.1</v>
      </c>
    </row>
    <row r="108" spans="2:4" ht="19.5">
      <c r="B108" s="3" t="s">
        <v>44</v>
      </c>
      <c r="C108" s="19">
        <f>+SUM(C106:C107)</f>
        <v>-52</v>
      </c>
      <c r="D108" s="24">
        <v>471.19999999999993</v>
      </c>
    </row>
    <row r="109" spans="2:4" ht="19.5">
      <c r="C109" s="6"/>
      <c r="D109" s="22"/>
    </row>
    <row r="110" spans="2:4" ht="19.5">
      <c r="B110" s="3" t="s">
        <v>40</v>
      </c>
      <c r="C110" s="35" t="s">
        <v>211</v>
      </c>
      <c r="D110" s="22" t="s">
        <v>212</v>
      </c>
    </row>
    <row r="113" spans="2:4" ht="19.5">
      <c r="B113" s="3" t="s">
        <v>34</v>
      </c>
    </row>
    <row r="114" spans="2:4" ht="19.5">
      <c r="B114" s="40" t="s">
        <v>45</v>
      </c>
      <c r="C114" s="40"/>
      <c r="D114" s="40"/>
    </row>
    <row r="115" spans="2:4" ht="19.5">
      <c r="B115" s="39" t="s">
        <v>92</v>
      </c>
      <c r="C115" s="39"/>
      <c r="D115" s="39"/>
    </row>
    <row r="117" spans="2:4" ht="19.5">
      <c r="B117" s="3" t="s">
        <v>46</v>
      </c>
      <c r="C117" s="18" t="s">
        <v>202</v>
      </c>
      <c r="D117" s="18" t="s">
        <v>196</v>
      </c>
    </row>
    <row r="118" spans="2:4" ht="19.5">
      <c r="B118" s="3" t="s">
        <v>47</v>
      </c>
      <c r="C118" s="6">
        <f>2744+225</f>
        <v>2969</v>
      </c>
      <c r="D118" s="22">
        <v>787.8</v>
      </c>
    </row>
    <row r="119" spans="2:4" ht="19.5">
      <c r="B119" s="3" t="s">
        <v>48</v>
      </c>
      <c r="C119" s="6">
        <v>60</v>
      </c>
      <c r="D119" s="22">
        <v>81.5</v>
      </c>
    </row>
    <row r="120" spans="2:4" ht="19.5">
      <c r="B120" s="3" t="s">
        <v>49</v>
      </c>
      <c r="C120" s="6">
        <v>134</v>
      </c>
      <c r="D120" s="22">
        <v>31.9</v>
      </c>
    </row>
    <row r="121" spans="2:4" ht="19.5">
      <c r="B121" s="3" t="s">
        <v>50</v>
      </c>
      <c r="C121" s="6">
        <f>2491+131+1</f>
        <v>2623</v>
      </c>
      <c r="D121" s="22">
        <v>3314.2999999999997</v>
      </c>
    </row>
    <row r="122" spans="2:4" ht="19.5">
      <c r="B122" s="3" t="s">
        <v>51</v>
      </c>
      <c r="C122" s="6">
        <f>+SUM(C118:C121)</f>
        <v>5786</v>
      </c>
      <c r="D122" s="22">
        <v>4215.5</v>
      </c>
    </row>
    <row r="123" spans="2:4" ht="19.5">
      <c r="C123" s="6"/>
      <c r="D123" s="22"/>
    </row>
    <row r="124" spans="2:4" ht="19.5">
      <c r="B124" s="3" t="s">
        <v>52</v>
      </c>
      <c r="C124" s="6">
        <v>-376</v>
      </c>
      <c r="D124" s="22">
        <v>-345.3</v>
      </c>
    </row>
    <row r="125" spans="2:4" ht="19.5">
      <c r="C125" s="6"/>
      <c r="D125" s="22"/>
    </row>
    <row r="126" spans="2:4" ht="19.5">
      <c r="B126" s="3" t="s">
        <v>34</v>
      </c>
      <c r="C126" s="6">
        <f>SUM(C122:C124)</f>
        <v>5410</v>
      </c>
      <c r="D126" s="22">
        <v>3870.2</v>
      </c>
    </row>
    <row r="128" spans="2:4" ht="19.5">
      <c r="B128" s="3" t="s">
        <v>53</v>
      </c>
    </row>
    <row r="129" spans="2:4" ht="19.5">
      <c r="B129" s="36" t="s">
        <v>54</v>
      </c>
      <c r="C129" s="36"/>
      <c r="D129" s="36"/>
    </row>
    <row r="130" spans="2:4" ht="46.5" customHeight="1">
      <c r="B130" s="37" t="s">
        <v>93</v>
      </c>
      <c r="C130" s="37"/>
      <c r="D130" s="37"/>
    </row>
    <row r="132" spans="2:4" ht="19.5">
      <c r="C132" s="18">
        <v>2022</v>
      </c>
      <c r="D132" s="18" t="s">
        <v>196</v>
      </c>
    </row>
    <row r="133" spans="2:4" ht="19.5">
      <c r="B133" s="3" t="s">
        <v>34</v>
      </c>
      <c r="C133" s="6">
        <f>+C126</f>
        <v>5410</v>
      </c>
      <c r="D133" s="22">
        <v>3870.2</v>
      </c>
    </row>
    <row r="134" spans="2:4" ht="19.5">
      <c r="B134" s="3" t="s">
        <v>18</v>
      </c>
      <c r="C134" s="30">
        <v>1530</v>
      </c>
      <c r="D134" s="22">
        <v>1474.7</v>
      </c>
    </row>
    <row r="135" spans="2:4" ht="19.5">
      <c r="C135" s="30"/>
      <c r="D135" s="22"/>
    </row>
    <row r="136" spans="2:4" ht="19.5">
      <c r="B136" s="3" t="s">
        <v>55</v>
      </c>
      <c r="C136" s="30" t="s">
        <v>213</v>
      </c>
      <c r="D136" s="22" t="s">
        <v>227</v>
      </c>
    </row>
    <row r="138" spans="2:4" ht="19.5">
      <c r="B138" s="3" t="s">
        <v>56</v>
      </c>
    </row>
    <row r="139" spans="2:4" ht="33" customHeight="1">
      <c r="B139" s="36" t="s">
        <v>255</v>
      </c>
      <c r="C139" s="36"/>
      <c r="D139" s="36"/>
    </row>
    <row r="141" spans="2:4" ht="19.5">
      <c r="C141" s="18" t="s">
        <v>202</v>
      </c>
      <c r="D141" s="18" t="s">
        <v>196</v>
      </c>
    </row>
    <row r="142" spans="2:4" ht="19.5">
      <c r="B142" s="3" t="s">
        <v>256</v>
      </c>
      <c r="C142" s="6">
        <f>C43</f>
        <v>1530</v>
      </c>
      <c r="D142" s="22">
        <f>D43</f>
        <v>1474.7</v>
      </c>
    </row>
    <row r="143" spans="2:4" ht="19.5">
      <c r="B143" s="3" t="s">
        <v>257</v>
      </c>
      <c r="C143" s="6">
        <v>112</v>
      </c>
      <c r="D143" s="22">
        <v>57</v>
      </c>
    </row>
    <row r="144" spans="2:4" ht="19.5">
      <c r="C144" s="6"/>
      <c r="D144" s="22"/>
    </row>
    <row r="145" spans="2:4" ht="19.5">
      <c r="B145" s="3" t="s">
        <v>56</v>
      </c>
      <c r="C145" s="6" t="s">
        <v>258</v>
      </c>
      <c r="D145" s="22" t="s">
        <v>259</v>
      </c>
    </row>
    <row r="147" spans="2:4" ht="19.5">
      <c r="B147" s="3" t="s">
        <v>57</v>
      </c>
    </row>
    <row r="148" spans="2:4" ht="35.25" customHeight="1">
      <c r="B148" s="38" t="s">
        <v>58</v>
      </c>
      <c r="C148" s="38"/>
      <c r="D148" s="38"/>
    </row>
    <row r="149" spans="2:4" ht="19.5">
      <c r="B149" s="39" t="s">
        <v>94</v>
      </c>
      <c r="C149" s="39"/>
      <c r="D149" s="39"/>
    </row>
    <row r="151" spans="2:4" ht="19.5">
      <c r="C151" s="18" t="s">
        <v>202</v>
      </c>
      <c r="D151" s="18" t="s">
        <v>196</v>
      </c>
    </row>
    <row r="152" spans="2:4" ht="19.5">
      <c r="B152" s="3" t="s">
        <v>59</v>
      </c>
      <c r="C152" s="6">
        <v>1543</v>
      </c>
      <c r="D152" s="22">
        <v>1031.7</v>
      </c>
    </row>
    <row r="153" spans="2:4" ht="19.5">
      <c r="B153" s="3" t="s">
        <v>60</v>
      </c>
      <c r="C153" s="6">
        <v>1321</v>
      </c>
      <c r="D153" s="22">
        <v>998</v>
      </c>
    </row>
    <row r="154" spans="2:4" ht="19.5">
      <c r="B154" s="3" t="s">
        <v>61</v>
      </c>
      <c r="C154" s="6">
        <f>C156-SUM(C152:C153)</f>
        <v>-856</v>
      </c>
      <c r="D154" s="22">
        <v>-682.8</v>
      </c>
    </row>
    <row r="155" spans="2:4" ht="19.5">
      <c r="C155" s="6"/>
      <c r="D155" s="22"/>
    </row>
    <row r="156" spans="2:4" ht="19.5">
      <c r="B156" s="3" t="s">
        <v>62</v>
      </c>
      <c r="C156" s="6">
        <v>2008</v>
      </c>
      <c r="D156" s="22">
        <v>1346.9</v>
      </c>
    </row>
    <row r="158" spans="2:4" ht="19.5">
      <c r="B158" s="3" t="s">
        <v>63</v>
      </c>
    </row>
    <row r="159" spans="2:4" ht="19.5">
      <c r="B159" s="3" t="s">
        <v>64</v>
      </c>
    </row>
    <row r="161" spans="2:4" ht="19.5">
      <c r="C161" s="18" t="s">
        <v>202</v>
      </c>
      <c r="D161" s="18" t="s">
        <v>196</v>
      </c>
    </row>
    <row r="162" spans="2:4" ht="19.5">
      <c r="B162" s="3" t="s">
        <v>15</v>
      </c>
      <c r="C162" s="6">
        <v>808</v>
      </c>
      <c r="D162" s="22">
        <v>996.3</v>
      </c>
    </row>
    <row r="163" spans="2:4" ht="19.5">
      <c r="B163" s="3" t="s">
        <v>23</v>
      </c>
      <c r="C163" s="6">
        <v>9084</v>
      </c>
      <c r="D163" s="22">
        <v>7992.6</v>
      </c>
    </row>
    <row r="164" spans="2:4" ht="19.5">
      <c r="C164" s="6"/>
      <c r="D164" s="22"/>
    </row>
    <row r="165" spans="2:4" ht="19.5">
      <c r="B165" s="3" t="s">
        <v>63</v>
      </c>
      <c r="C165" s="6" t="s">
        <v>216</v>
      </c>
      <c r="D165" s="22" t="s">
        <v>219</v>
      </c>
    </row>
    <row r="168" spans="2:4" ht="19.5">
      <c r="B168" s="3" t="s">
        <v>65</v>
      </c>
    </row>
    <row r="169" spans="2:4" ht="19.5">
      <c r="B169" s="3" t="s">
        <v>66</v>
      </c>
    </row>
    <row r="170" spans="2:4" ht="31.5" customHeight="1">
      <c r="B170" s="37" t="s">
        <v>95</v>
      </c>
      <c r="C170" s="37"/>
      <c r="D170" s="37"/>
    </row>
    <row r="172" spans="2:4" ht="19.5">
      <c r="C172" s="18" t="s">
        <v>202</v>
      </c>
      <c r="D172" s="18" t="s">
        <v>196</v>
      </c>
    </row>
    <row r="173" spans="2:4" ht="19.5">
      <c r="B173" s="3" t="s">
        <v>35</v>
      </c>
      <c r="C173" s="6">
        <v>4971</v>
      </c>
      <c r="D173" s="22">
        <v>4290.8999999999996</v>
      </c>
    </row>
    <row r="174" spans="2:4" ht="19.5">
      <c r="B174" s="3" t="s">
        <v>67</v>
      </c>
      <c r="C174" s="6">
        <v>13057</v>
      </c>
      <c r="D174" s="22">
        <v>10595.7</v>
      </c>
    </row>
    <row r="175" spans="2:4" ht="19.5">
      <c r="C175" s="26"/>
      <c r="D175" s="22"/>
    </row>
    <row r="176" spans="2:4" ht="19.5">
      <c r="B176" s="3" t="s">
        <v>65</v>
      </c>
      <c r="C176" s="20" t="s">
        <v>217</v>
      </c>
      <c r="D176" s="25" t="s">
        <v>218</v>
      </c>
    </row>
    <row r="178" spans="2:4" ht="19.5">
      <c r="B178" s="3" t="s">
        <v>68</v>
      </c>
    </row>
    <row r="179" spans="2:4" ht="19.5">
      <c r="B179" s="36" t="s">
        <v>69</v>
      </c>
      <c r="C179" s="36"/>
      <c r="D179" s="36"/>
    </row>
    <row r="181" spans="2:4" ht="19.5">
      <c r="B181" s="3" t="s">
        <v>46</v>
      </c>
      <c r="C181" s="18">
        <v>2022</v>
      </c>
      <c r="D181" s="18" t="s">
        <v>196</v>
      </c>
    </row>
    <row r="182" spans="2:4" ht="19.5">
      <c r="B182" s="3" t="s">
        <v>47</v>
      </c>
      <c r="C182" s="6">
        <f>2744+225</f>
        <v>2969</v>
      </c>
      <c r="D182" s="22">
        <v>787.8</v>
      </c>
    </row>
    <row r="183" spans="2:4" ht="19.5">
      <c r="B183" s="3" t="s">
        <v>48</v>
      </c>
      <c r="C183" s="6">
        <v>60</v>
      </c>
      <c r="D183" s="22">
        <v>81.5</v>
      </c>
    </row>
    <row r="184" spans="2:4" ht="19.5">
      <c r="B184" s="3" t="s">
        <v>49</v>
      </c>
      <c r="C184" s="6">
        <v>134</v>
      </c>
      <c r="D184" s="22">
        <v>31.9</v>
      </c>
    </row>
    <row r="185" spans="2:4" ht="19.5">
      <c r="B185" s="3" t="s">
        <v>50</v>
      </c>
      <c r="C185" s="6">
        <f>2491+131</f>
        <v>2622</v>
      </c>
      <c r="D185" s="22">
        <v>3314.2999999999997</v>
      </c>
    </row>
    <row r="186" spans="2:4" ht="19.5">
      <c r="B186" s="3" t="s">
        <v>51</v>
      </c>
      <c r="C186" s="6">
        <f>+SUM(C182:C185)</f>
        <v>5785</v>
      </c>
      <c r="D186" s="22">
        <v>4215.5</v>
      </c>
    </row>
    <row r="187" spans="2:4" ht="19.5">
      <c r="C187" s="6"/>
      <c r="D187" s="22"/>
    </row>
    <row r="188" spans="2:4" ht="19.5">
      <c r="B188" s="3" t="s">
        <v>35</v>
      </c>
      <c r="C188" s="6">
        <f>+C173</f>
        <v>4971</v>
      </c>
      <c r="D188" s="22">
        <v>4290.8999999999996</v>
      </c>
    </row>
    <row r="189" spans="2:4" ht="19.5">
      <c r="C189" s="6"/>
      <c r="D189" s="22"/>
    </row>
    <row r="190" spans="2:4" ht="19.5">
      <c r="B190" s="3" t="s">
        <v>68</v>
      </c>
      <c r="C190" s="6" t="s">
        <v>220</v>
      </c>
      <c r="D190" s="22" t="s">
        <v>221</v>
      </c>
    </row>
    <row r="192" spans="2:4" ht="19.5">
      <c r="B192" s="3" t="s">
        <v>70</v>
      </c>
    </row>
    <row r="193" spans="2:4" ht="19.5">
      <c r="B193" s="36" t="s">
        <v>71</v>
      </c>
      <c r="C193" s="36"/>
      <c r="D193" s="36"/>
    </row>
    <row r="195" spans="2:4" ht="19.5">
      <c r="B195" s="3" t="s">
        <v>46</v>
      </c>
      <c r="C195" s="18" t="s">
        <v>202</v>
      </c>
      <c r="D195" s="18" t="s">
        <v>196</v>
      </c>
    </row>
    <row r="196" spans="2:4" ht="19.5">
      <c r="B196" s="3" t="s">
        <v>72</v>
      </c>
      <c r="C196" s="6">
        <v>459</v>
      </c>
      <c r="D196" s="22">
        <v>489.4</v>
      </c>
    </row>
    <row r="197" spans="2:4" ht="19.5">
      <c r="B197" s="3" t="s">
        <v>73</v>
      </c>
      <c r="C197" s="6">
        <v>957</v>
      </c>
      <c r="D197" s="22">
        <v>796.2</v>
      </c>
    </row>
    <row r="198" spans="2:4" ht="19.5">
      <c r="B198" s="3" t="s">
        <v>74</v>
      </c>
      <c r="C198" s="6">
        <v>70</v>
      </c>
      <c r="D198" s="22">
        <v>109.5</v>
      </c>
    </row>
    <row r="199" spans="2:4" ht="19.5">
      <c r="B199" s="3" t="s">
        <v>75</v>
      </c>
      <c r="C199" s="6">
        <v>268</v>
      </c>
      <c r="D199" s="22">
        <v>301</v>
      </c>
    </row>
    <row r="200" spans="2:4" ht="19.5">
      <c r="B200" s="3" t="s">
        <v>76</v>
      </c>
      <c r="C200" s="6">
        <v>487</v>
      </c>
      <c r="D200" s="22">
        <v>380.2</v>
      </c>
    </row>
    <row r="201" spans="2:4" ht="19.5">
      <c r="B201" s="3" t="s">
        <v>77</v>
      </c>
      <c r="C201" s="6">
        <v>52</v>
      </c>
      <c r="D201" s="22">
        <v>9.6999999999999993</v>
      </c>
    </row>
    <row r="202" spans="2:4" ht="19.5">
      <c r="B202" s="3" t="s">
        <v>78</v>
      </c>
      <c r="C202" s="6">
        <f>SUM(C196:C201)</f>
        <v>2293</v>
      </c>
      <c r="D202" s="22">
        <v>2087.1999999999998</v>
      </c>
    </row>
    <row r="203" spans="2:4" ht="19.5">
      <c r="C203" s="6"/>
      <c r="D203" s="22"/>
    </row>
    <row r="204" spans="2:4" ht="19.5">
      <c r="B204" s="3" t="s">
        <v>67</v>
      </c>
      <c r="C204" s="6">
        <v>13057</v>
      </c>
      <c r="D204" s="22">
        <v>10595.7</v>
      </c>
    </row>
    <row r="205" spans="2:4" ht="19.5">
      <c r="C205" s="6"/>
      <c r="D205" s="22"/>
    </row>
    <row r="206" spans="2:4" ht="19.5">
      <c r="B206" s="3" t="s">
        <v>70</v>
      </c>
      <c r="C206" s="20" t="s">
        <v>222</v>
      </c>
      <c r="D206" s="25" t="s">
        <v>225</v>
      </c>
    </row>
    <row r="207" spans="2:4" ht="19.5">
      <c r="C207" s="27"/>
    </row>
    <row r="208" spans="2:4" ht="19.5">
      <c r="B208" s="3" t="s">
        <v>79</v>
      </c>
    </row>
    <row r="209" spans="2:4" ht="19.5">
      <c r="B209" s="36" t="s">
        <v>80</v>
      </c>
      <c r="C209" s="36"/>
      <c r="D209" s="36"/>
    </row>
    <row r="211" spans="2:4" ht="19.5">
      <c r="C211" s="18" t="s">
        <v>202</v>
      </c>
      <c r="D211" s="18" t="s">
        <v>196</v>
      </c>
    </row>
    <row r="212" spans="2:4" ht="19.5">
      <c r="B212" s="3" t="s">
        <v>8</v>
      </c>
      <c r="C212" s="6">
        <v>602</v>
      </c>
      <c r="D212" s="22">
        <v>927.2</v>
      </c>
    </row>
    <row r="213" spans="2:4" ht="19.5">
      <c r="B213" s="3" t="s">
        <v>23</v>
      </c>
      <c r="C213" s="6">
        <v>9084</v>
      </c>
      <c r="D213" s="22">
        <v>7992.6</v>
      </c>
    </row>
    <row r="214" spans="2:4" ht="19.5">
      <c r="C214" s="26"/>
      <c r="D214" s="22"/>
    </row>
    <row r="215" spans="2:4" ht="19.5">
      <c r="B215" s="3" t="s">
        <v>81</v>
      </c>
      <c r="C215" s="6" t="s">
        <v>223</v>
      </c>
      <c r="D215" s="22" t="s">
        <v>224</v>
      </c>
    </row>
  </sheetData>
  <mergeCells count="27">
    <mergeCell ref="B36:D36"/>
    <mergeCell ref="B4:D4"/>
    <mergeCell ref="B14:D14"/>
    <mergeCell ref="B3:D3"/>
    <mergeCell ref="B13:D13"/>
    <mergeCell ref="B22:D22"/>
    <mergeCell ref="B115:D115"/>
    <mergeCell ref="B46:D46"/>
    <mergeCell ref="B47:D47"/>
    <mergeCell ref="B56:D56"/>
    <mergeCell ref="B65:D65"/>
    <mergeCell ref="B74:D74"/>
    <mergeCell ref="B83:D83"/>
    <mergeCell ref="B84:D84"/>
    <mergeCell ref="B93:D93"/>
    <mergeCell ref="B102:D102"/>
    <mergeCell ref="B103:D103"/>
    <mergeCell ref="B114:D114"/>
    <mergeCell ref="B179:D179"/>
    <mergeCell ref="B193:D193"/>
    <mergeCell ref="B209:D209"/>
    <mergeCell ref="B129:D129"/>
    <mergeCell ref="B130:D130"/>
    <mergeCell ref="B139:D139"/>
    <mergeCell ref="B148:D148"/>
    <mergeCell ref="B149:D149"/>
    <mergeCell ref="B170:D170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FE355-665B-45AB-82DF-274723CFD4D8}">
  <dimension ref="B2:D215"/>
  <sheetViews>
    <sheetView tabSelected="1" topLeftCell="A110" zoomScale="64" zoomScaleNormal="64" workbookViewId="0">
      <selection activeCell="B139" sqref="B139:D139"/>
    </sheetView>
  </sheetViews>
  <sheetFormatPr defaultRowHeight="15.75"/>
  <cols>
    <col min="2" max="2" width="52.42578125" style="3" customWidth="1"/>
    <col min="3" max="3" width="23.42578125" style="3" customWidth="1"/>
    <col min="4" max="4" width="23.42578125" style="9" customWidth="1"/>
  </cols>
  <sheetData>
    <row r="2" spans="2:4">
      <c r="B2" s="17" t="s">
        <v>99</v>
      </c>
    </row>
    <row r="3" spans="2:4">
      <c r="B3" s="40" t="s">
        <v>100</v>
      </c>
      <c r="C3" s="40"/>
      <c r="D3" s="40"/>
    </row>
    <row r="4" spans="2:4" ht="15">
      <c r="B4" s="39" t="s">
        <v>101</v>
      </c>
      <c r="C4" s="39"/>
      <c r="D4" s="39"/>
    </row>
    <row r="5" spans="2:4">
      <c r="B5" s="2"/>
    </row>
    <row r="6" spans="2:4">
      <c r="C6" s="18" t="s">
        <v>202</v>
      </c>
      <c r="D6" s="18" t="s">
        <v>196</v>
      </c>
    </row>
    <row r="7" spans="2:4">
      <c r="B7" s="3" t="s">
        <v>102</v>
      </c>
      <c r="C7" s="5"/>
    </row>
    <row r="8" spans="2:4">
      <c r="B8" s="3" t="s">
        <v>103</v>
      </c>
      <c r="C8" s="5"/>
      <c r="D8" s="10"/>
    </row>
    <row r="9" spans="2:4">
      <c r="C9" s="5"/>
    </row>
    <row r="10" spans="2:4">
      <c r="B10" s="3" t="s">
        <v>99</v>
      </c>
      <c r="C10" s="5" t="s">
        <v>228</v>
      </c>
      <c r="D10" s="7" t="s">
        <v>263</v>
      </c>
    </row>
    <row r="11" spans="2:4">
      <c r="C11" s="7"/>
    </row>
    <row r="12" spans="2:4">
      <c r="B12" s="3" t="s">
        <v>104</v>
      </c>
    </row>
    <row r="13" spans="2:4">
      <c r="B13" s="36" t="s">
        <v>105</v>
      </c>
      <c r="C13" s="36"/>
      <c r="D13" s="36"/>
    </row>
    <row r="14" spans="2:4" ht="15">
      <c r="B14" s="39" t="s">
        <v>106</v>
      </c>
      <c r="C14" s="39"/>
      <c r="D14" s="39"/>
    </row>
    <row r="16" spans="2:4">
      <c r="C16" s="18" t="s">
        <v>202</v>
      </c>
      <c r="D16" s="18" t="s">
        <v>196</v>
      </c>
    </row>
    <row r="17" spans="2:4" ht="30.75">
      <c r="B17" s="3" t="s">
        <v>107</v>
      </c>
      <c r="C17" s="5"/>
    </row>
    <row r="18" spans="2:4">
      <c r="B18" s="3" t="s">
        <v>108</v>
      </c>
      <c r="C18" s="5"/>
    </row>
    <row r="19" spans="2:4">
      <c r="B19" s="3" t="s">
        <v>109</v>
      </c>
      <c r="C19" s="5" t="s">
        <v>229</v>
      </c>
      <c r="D19" s="7" t="s">
        <v>243</v>
      </c>
    </row>
    <row r="20" spans="2:4">
      <c r="C20" s="4"/>
      <c r="D20" s="11"/>
    </row>
    <row r="21" spans="2:4">
      <c r="B21" s="3" t="s">
        <v>110</v>
      </c>
    </row>
    <row r="22" spans="2:4">
      <c r="B22" s="36" t="s">
        <v>111</v>
      </c>
      <c r="C22" s="36"/>
      <c r="D22" s="36"/>
    </row>
    <row r="24" spans="2:4">
      <c r="C24" s="18" t="s">
        <v>202</v>
      </c>
      <c r="D24" s="18" t="s">
        <v>196</v>
      </c>
    </row>
    <row r="25" spans="2:4" ht="30.75">
      <c r="B25" s="3" t="s">
        <v>112</v>
      </c>
      <c r="C25" s="5"/>
    </row>
    <row r="26" spans="2:4">
      <c r="B26" s="3" t="s">
        <v>113</v>
      </c>
      <c r="C26" s="5"/>
      <c r="D26" s="10"/>
    </row>
    <row r="27" spans="2:4">
      <c r="B27" s="3" t="s">
        <v>114</v>
      </c>
      <c r="C27" s="6"/>
    </row>
    <row r="28" spans="2:4" ht="30.75">
      <c r="B28" s="3" t="s">
        <v>115</v>
      </c>
      <c r="C28" s="5"/>
      <c r="D28" s="10"/>
    </row>
    <row r="29" spans="2:4">
      <c r="C29" s="5"/>
    </row>
    <row r="30" spans="2:4">
      <c r="B30" s="3" t="s">
        <v>116</v>
      </c>
      <c r="C30" s="5"/>
      <c r="D30" s="12"/>
    </row>
    <row r="31" spans="2:4">
      <c r="C31" s="5"/>
    </row>
    <row r="32" spans="2:4">
      <c r="B32" s="3" t="s">
        <v>110</v>
      </c>
      <c r="C32" s="5" t="s">
        <v>230</v>
      </c>
      <c r="D32" s="7" t="s">
        <v>264</v>
      </c>
    </row>
    <row r="33" spans="2:4">
      <c r="D33" s="11"/>
    </row>
    <row r="34" spans="2:4">
      <c r="B34" s="3" t="s">
        <v>13</v>
      </c>
    </row>
    <row r="35" spans="2:4" ht="34.5" customHeight="1">
      <c r="B35" s="38" t="s">
        <v>117</v>
      </c>
      <c r="C35" s="38"/>
      <c r="D35" s="38"/>
    </row>
    <row r="36" spans="2:4" ht="15">
      <c r="B36" s="39" t="s">
        <v>118</v>
      </c>
      <c r="C36" s="39"/>
      <c r="D36" s="39"/>
    </row>
    <row r="38" spans="2:4">
      <c r="C38" s="18" t="s">
        <v>202</v>
      </c>
      <c r="D38" s="18" t="s">
        <v>196</v>
      </c>
    </row>
    <row r="39" spans="2:4">
      <c r="B39" s="3" t="s">
        <v>119</v>
      </c>
      <c r="C39" s="5"/>
      <c r="D39" s="10"/>
    </row>
    <row r="40" spans="2:4" ht="39">
      <c r="B40" s="3" t="s">
        <v>120</v>
      </c>
      <c r="C40" s="5"/>
      <c r="D40" s="10"/>
    </row>
    <row r="41" spans="2:4" ht="39">
      <c r="B41" s="3" t="s">
        <v>121</v>
      </c>
      <c r="C41" s="6"/>
      <c r="D41" s="10"/>
    </row>
    <row r="42" spans="2:4" ht="19.5">
      <c r="C42" s="5"/>
    </row>
    <row r="43" spans="2:4" ht="39">
      <c r="B43" s="3" t="s">
        <v>122</v>
      </c>
      <c r="C43" s="5"/>
      <c r="D43" s="10"/>
    </row>
    <row r="44" spans="2:4" ht="19.5">
      <c r="C44" s="7"/>
    </row>
    <row r="45" spans="2:4" ht="19.5">
      <c r="B45" s="3" t="s">
        <v>19</v>
      </c>
      <c r="C45" s="7"/>
    </row>
    <row r="46" spans="2:4" ht="19.5">
      <c r="B46" s="36" t="s">
        <v>123</v>
      </c>
      <c r="C46" s="36"/>
      <c r="D46" s="36"/>
    </row>
    <row r="47" spans="2:4" ht="18">
      <c r="B47" s="39" t="s">
        <v>124</v>
      </c>
      <c r="C47" s="39"/>
      <c r="D47" s="39"/>
    </row>
    <row r="49" spans="2:4" ht="19.5">
      <c r="C49" s="18" t="s">
        <v>202</v>
      </c>
      <c r="D49" s="18" t="s">
        <v>196</v>
      </c>
    </row>
    <row r="50" spans="2:4" ht="19.5">
      <c r="B50" s="3" t="s">
        <v>119</v>
      </c>
      <c r="C50" s="5"/>
      <c r="D50" s="10"/>
    </row>
    <row r="51" spans="2:4" ht="39">
      <c r="B51" s="3" t="s">
        <v>125</v>
      </c>
      <c r="C51" s="5"/>
      <c r="D51" s="10"/>
    </row>
    <row r="52" spans="2:4" ht="39">
      <c r="B52" s="3" t="s">
        <v>126</v>
      </c>
      <c r="C52" s="6"/>
      <c r="D52" s="10"/>
    </row>
    <row r="54" spans="2:4" ht="19.5">
      <c r="B54" s="3" t="s">
        <v>130</v>
      </c>
    </row>
    <row r="55" spans="2:4" ht="19.5">
      <c r="B55" s="3" t="s">
        <v>127</v>
      </c>
    </row>
    <row r="56" spans="2:4" ht="18">
      <c r="B56" s="39" t="s">
        <v>128</v>
      </c>
      <c r="C56" s="39"/>
      <c r="D56" s="39"/>
    </row>
    <row r="58" spans="2:4" ht="19.5">
      <c r="C58" s="18" t="s">
        <v>202</v>
      </c>
      <c r="D58" s="18" t="s">
        <v>196</v>
      </c>
    </row>
    <row r="59" spans="2:4" ht="39">
      <c r="B59" s="3" t="s">
        <v>126</v>
      </c>
      <c r="C59" s="5"/>
      <c r="D59" s="10"/>
    </row>
    <row r="60" spans="2:4" ht="19.5">
      <c r="B60" s="3" t="s">
        <v>129</v>
      </c>
      <c r="C60" s="5"/>
      <c r="D60" s="12"/>
    </row>
    <row r="61" spans="2:4" ht="19.5">
      <c r="C61" s="6"/>
    </row>
    <row r="62" spans="2:4" ht="22.5" customHeight="1">
      <c r="B62" s="3" t="s">
        <v>130</v>
      </c>
      <c r="C62" s="5" t="s">
        <v>231</v>
      </c>
      <c r="D62" s="7" t="s">
        <v>244</v>
      </c>
    </row>
    <row r="63" spans="2:4" ht="19.5">
      <c r="D63" s="11"/>
    </row>
    <row r="64" spans="2:4" ht="19.5">
      <c r="B64" s="3" t="s">
        <v>131</v>
      </c>
    </row>
    <row r="65" spans="2:4" ht="19.5">
      <c r="B65" s="38" t="s">
        <v>132</v>
      </c>
      <c r="C65" s="38"/>
      <c r="D65" s="38"/>
    </row>
    <row r="67" spans="2:4" ht="19.5">
      <c r="C67" s="18" t="s">
        <v>202</v>
      </c>
      <c r="D67" s="18" t="s">
        <v>196</v>
      </c>
    </row>
    <row r="68" spans="2:4" ht="39">
      <c r="B68" s="3" t="s">
        <v>133</v>
      </c>
      <c r="C68" s="5"/>
    </row>
    <row r="69" spans="2:4" ht="39">
      <c r="B69" s="3" t="s">
        <v>134</v>
      </c>
      <c r="C69" s="8"/>
      <c r="D69" s="13"/>
    </row>
    <row r="70" spans="2:4" ht="19.5">
      <c r="C70" s="6"/>
    </row>
    <row r="71" spans="2:4" ht="58.5">
      <c r="B71" s="3" t="s">
        <v>131</v>
      </c>
      <c r="C71" s="5" t="s">
        <v>232</v>
      </c>
      <c r="D71" s="9" t="s">
        <v>245</v>
      </c>
    </row>
    <row r="72" spans="2:4" ht="19.5">
      <c r="D72" s="14"/>
    </row>
    <row r="73" spans="2:4" ht="19.5">
      <c r="B73" s="3" t="s">
        <v>135</v>
      </c>
    </row>
    <row r="74" spans="2:4" ht="19.5">
      <c r="B74" s="36" t="s">
        <v>136</v>
      </c>
      <c r="C74" s="36"/>
      <c r="D74" s="36"/>
    </row>
    <row r="76" spans="2:4" ht="19.5">
      <c r="C76" s="18" t="s">
        <v>202</v>
      </c>
      <c r="D76" s="18" t="s">
        <v>196</v>
      </c>
    </row>
    <row r="77" spans="2:4" ht="19.5">
      <c r="B77" s="3" t="s">
        <v>137</v>
      </c>
      <c r="C77" s="5"/>
      <c r="D77" s="10"/>
    </row>
    <row r="78" spans="2:4" ht="19.5">
      <c r="B78" s="3" t="s">
        <v>138</v>
      </c>
      <c r="C78" s="8"/>
      <c r="D78" s="13"/>
    </row>
    <row r="79" spans="2:4" ht="19.5">
      <c r="C79" s="6"/>
    </row>
    <row r="80" spans="2:4" ht="19.5">
      <c r="B80" s="3" t="s">
        <v>135</v>
      </c>
      <c r="C80" s="5" t="s">
        <v>233</v>
      </c>
      <c r="D80" s="9" t="s">
        <v>246</v>
      </c>
    </row>
    <row r="82" spans="2:4" ht="19.5">
      <c r="B82" s="3" t="s">
        <v>139</v>
      </c>
    </row>
    <row r="83" spans="2:4" ht="19.5">
      <c r="B83" s="36" t="s">
        <v>140</v>
      </c>
      <c r="C83" s="36"/>
      <c r="D83" s="36"/>
    </row>
    <row r="84" spans="2:4" ht="18">
      <c r="B84" s="39" t="s">
        <v>141</v>
      </c>
      <c r="C84" s="39"/>
      <c r="D84" s="39"/>
    </row>
    <row r="86" spans="2:4" ht="19.5">
      <c r="C86" s="18" t="s">
        <v>202</v>
      </c>
      <c r="D86" s="18" t="s">
        <v>196</v>
      </c>
    </row>
    <row r="87" spans="2:4" ht="19.5">
      <c r="B87" s="3" t="s">
        <v>142</v>
      </c>
      <c r="C87" s="5"/>
    </row>
    <row r="88" spans="2:4" ht="19.5">
      <c r="B88" s="3" t="s">
        <v>143</v>
      </c>
      <c r="C88" s="6"/>
      <c r="D88" s="10"/>
    </row>
    <row r="89" spans="2:4" ht="19.5">
      <c r="C89" s="6"/>
      <c r="D89" s="10"/>
    </row>
    <row r="90" spans="2:4" ht="19.5">
      <c r="B90" s="3" t="s">
        <v>144</v>
      </c>
      <c r="C90" s="5" t="s">
        <v>234</v>
      </c>
      <c r="D90" s="9" t="s">
        <v>247</v>
      </c>
    </row>
    <row r="92" spans="2:4" ht="19.5">
      <c r="B92" s="3" t="s">
        <v>145</v>
      </c>
    </row>
    <row r="93" spans="2:4" ht="19.5">
      <c r="B93" s="36" t="s">
        <v>146</v>
      </c>
      <c r="C93" s="36"/>
      <c r="D93" s="36"/>
    </row>
    <row r="95" spans="2:4" ht="19.5">
      <c r="C95" s="18" t="s">
        <v>202</v>
      </c>
      <c r="D95" s="18" t="s">
        <v>196</v>
      </c>
    </row>
    <row r="96" spans="2:4" ht="39">
      <c r="B96" s="3" t="s">
        <v>147</v>
      </c>
      <c r="C96" s="5"/>
    </row>
    <row r="97" spans="2:4" ht="19.5">
      <c r="B97" s="3" t="s">
        <v>138</v>
      </c>
      <c r="C97" s="8"/>
      <c r="D97" s="13"/>
    </row>
    <row r="98" spans="2:4" ht="19.5">
      <c r="C98" s="6"/>
    </row>
    <row r="99" spans="2:4" ht="19.5">
      <c r="B99" s="3" t="s">
        <v>145</v>
      </c>
      <c r="C99" s="5" t="s">
        <v>235</v>
      </c>
      <c r="D99" s="9" t="s">
        <v>248</v>
      </c>
    </row>
    <row r="101" spans="2:4" ht="19.5">
      <c r="B101" s="3" t="s">
        <v>148</v>
      </c>
    </row>
    <row r="102" spans="2:4" ht="19.5">
      <c r="B102" s="36" t="s">
        <v>149</v>
      </c>
      <c r="C102" s="36"/>
      <c r="D102" s="36"/>
    </row>
    <row r="103" spans="2:4" ht="18">
      <c r="B103" s="39" t="s">
        <v>150</v>
      </c>
      <c r="C103" s="39"/>
      <c r="D103" s="39"/>
    </row>
    <row r="105" spans="2:4" ht="19.5">
      <c r="C105" s="18" t="s">
        <v>202</v>
      </c>
      <c r="D105" s="18" t="s">
        <v>196</v>
      </c>
    </row>
    <row r="106" spans="2:4" ht="39">
      <c r="B106" s="3" t="s">
        <v>151</v>
      </c>
      <c r="C106" s="19"/>
      <c r="D106" s="10"/>
    </row>
    <row r="107" spans="2:4" ht="39">
      <c r="B107" s="3" t="s">
        <v>152</v>
      </c>
      <c r="C107" s="19"/>
    </row>
    <row r="108" spans="2:4" ht="19.5">
      <c r="B108" s="3" t="s">
        <v>153</v>
      </c>
      <c r="C108" s="19"/>
      <c r="D108" s="10"/>
    </row>
    <row r="109" spans="2:4" ht="19.5">
      <c r="C109" s="6"/>
      <c r="D109" s="15"/>
    </row>
    <row r="110" spans="2:4" ht="19.5">
      <c r="B110" s="3" t="s">
        <v>148</v>
      </c>
      <c r="C110" s="5" t="s">
        <v>236</v>
      </c>
      <c r="D110" s="9" t="s">
        <v>212</v>
      </c>
    </row>
    <row r="111" spans="2:4" ht="19.5">
      <c r="D111" s="16"/>
    </row>
    <row r="113" spans="2:4" ht="19.5">
      <c r="B113" s="3" t="s">
        <v>142</v>
      </c>
    </row>
    <row r="114" spans="2:4" ht="19.5">
      <c r="B114" s="40" t="s">
        <v>154</v>
      </c>
      <c r="C114" s="40"/>
      <c r="D114" s="40"/>
    </row>
    <row r="115" spans="2:4" ht="18">
      <c r="B115" s="39" t="s">
        <v>155</v>
      </c>
      <c r="C115" s="39"/>
      <c r="D115" s="39"/>
    </row>
    <row r="117" spans="2:4" ht="19.5">
      <c r="B117" s="3" t="s">
        <v>156</v>
      </c>
      <c r="C117" s="18" t="s">
        <v>202</v>
      </c>
      <c r="D117" s="18" t="s">
        <v>196</v>
      </c>
    </row>
    <row r="118" spans="2:4" ht="19.5">
      <c r="B118" s="3" t="s">
        <v>157</v>
      </c>
      <c r="C118" s="6"/>
      <c r="D118" s="10"/>
    </row>
    <row r="119" spans="2:4" ht="19.5">
      <c r="B119" s="3" t="s">
        <v>158</v>
      </c>
      <c r="C119" s="6"/>
    </row>
    <row r="120" spans="2:4" ht="19.5">
      <c r="B120" s="3" t="s">
        <v>159</v>
      </c>
      <c r="C120" s="6"/>
      <c r="D120" s="10"/>
    </row>
    <row r="121" spans="2:4" ht="19.5">
      <c r="B121" s="3" t="s">
        <v>160</v>
      </c>
      <c r="C121" s="6"/>
    </row>
    <row r="122" spans="2:4" ht="19.5">
      <c r="B122" s="3" t="s">
        <v>161</v>
      </c>
      <c r="C122" s="6"/>
    </row>
    <row r="123" spans="2:4" ht="19.5">
      <c r="C123" s="6"/>
    </row>
    <row r="124" spans="2:4" ht="19.5">
      <c r="B124" s="3" t="s">
        <v>162</v>
      </c>
      <c r="C124" s="6"/>
      <c r="D124" s="10"/>
    </row>
    <row r="125" spans="2:4" ht="19.5">
      <c r="C125" s="6"/>
    </row>
    <row r="126" spans="2:4" ht="19.5">
      <c r="B126" s="3" t="s">
        <v>142</v>
      </c>
      <c r="C126" s="6"/>
      <c r="D126" s="10"/>
    </row>
    <row r="128" spans="2:4" ht="19.5">
      <c r="B128" s="3" t="s">
        <v>163</v>
      </c>
    </row>
    <row r="129" spans="2:4" ht="19.5">
      <c r="B129" s="36" t="s">
        <v>164</v>
      </c>
      <c r="C129" s="36"/>
      <c r="D129" s="36"/>
    </row>
    <row r="130" spans="2:4" ht="18">
      <c r="B130" s="37" t="s">
        <v>165</v>
      </c>
      <c r="C130" s="37"/>
      <c r="D130" s="37"/>
    </row>
    <row r="132" spans="2:4" ht="19.5">
      <c r="C132" s="18" t="s">
        <v>202</v>
      </c>
      <c r="D132" s="18" t="s">
        <v>196</v>
      </c>
    </row>
    <row r="133" spans="2:4" ht="19.5">
      <c r="B133" s="3" t="s">
        <v>142</v>
      </c>
      <c r="C133" s="6"/>
    </row>
    <row r="134" spans="2:4" ht="39">
      <c r="B134" s="3" t="s">
        <v>122</v>
      </c>
      <c r="C134" s="6"/>
      <c r="D134" s="10"/>
    </row>
    <row r="135" spans="2:4" ht="19.5">
      <c r="C135" s="6"/>
      <c r="D135" s="10"/>
    </row>
    <row r="136" spans="2:4" ht="19.5">
      <c r="B136" s="3" t="s">
        <v>166</v>
      </c>
      <c r="C136" s="5" t="s">
        <v>237</v>
      </c>
      <c r="D136" s="9" t="s">
        <v>249</v>
      </c>
    </row>
    <row r="138" spans="2:4" ht="19.5">
      <c r="B138" s="3" t="s">
        <v>167</v>
      </c>
    </row>
    <row r="139" spans="2:4" ht="19.5">
      <c r="B139" s="36" t="s">
        <v>266</v>
      </c>
      <c r="C139" s="36"/>
      <c r="D139" s="36"/>
    </row>
    <row r="141" spans="2:4" ht="19.5">
      <c r="C141" s="18" t="s">
        <v>202</v>
      </c>
      <c r="D141" s="18" t="s">
        <v>196</v>
      </c>
    </row>
    <row r="142" spans="2:4" ht="19.5">
      <c r="B142" s="3" t="s">
        <v>256</v>
      </c>
      <c r="C142" s="6"/>
    </row>
    <row r="143" spans="2:4" ht="19.5">
      <c r="B143" s="3" t="s">
        <v>262</v>
      </c>
      <c r="C143" s="6"/>
      <c r="D143" s="10"/>
    </row>
    <row r="144" spans="2:4" ht="19.5">
      <c r="C144" s="6"/>
      <c r="D144" s="10"/>
    </row>
    <row r="145" spans="2:4" ht="19.5">
      <c r="B145" s="3" t="s">
        <v>167</v>
      </c>
      <c r="C145" s="6" t="s">
        <v>260</v>
      </c>
      <c r="D145" s="22" t="s">
        <v>261</v>
      </c>
    </row>
    <row r="147" spans="2:4" ht="19.5">
      <c r="B147" s="3" t="s">
        <v>168</v>
      </c>
    </row>
    <row r="148" spans="2:4" ht="19.5">
      <c r="B148" s="38" t="s">
        <v>169</v>
      </c>
      <c r="C148" s="38"/>
      <c r="D148" s="38"/>
    </row>
    <row r="149" spans="2:4" ht="18">
      <c r="B149" s="39" t="s">
        <v>170</v>
      </c>
      <c r="C149" s="39"/>
      <c r="D149" s="39"/>
    </row>
    <row r="151" spans="2:4" ht="19.5">
      <c r="C151" s="18" t="s">
        <v>202</v>
      </c>
      <c r="D151" s="18" t="s">
        <v>196</v>
      </c>
    </row>
    <row r="152" spans="2:4" ht="19.5">
      <c r="B152" s="3" t="s">
        <v>171</v>
      </c>
      <c r="C152" s="6"/>
      <c r="D152" s="10"/>
    </row>
    <row r="153" spans="2:4" ht="19.5">
      <c r="B153" s="3" t="s">
        <v>172</v>
      </c>
      <c r="C153" s="6"/>
      <c r="D153" s="10"/>
    </row>
    <row r="154" spans="2:4" ht="19.5">
      <c r="B154" s="3" t="s">
        <v>173</v>
      </c>
      <c r="C154" s="6"/>
      <c r="D154" s="10"/>
    </row>
    <row r="155" spans="2:4" ht="19.5">
      <c r="C155" s="6"/>
    </row>
    <row r="156" spans="2:4" ht="19.5">
      <c r="B156" s="3" t="s">
        <v>174</v>
      </c>
      <c r="C156" s="6"/>
      <c r="D156" s="10"/>
    </row>
    <row r="158" spans="2:4" ht="19.5">
      <c r="B158" s="3" t="s">
        <v>175</v>
      </c>
    </row>
    <row r="159" spans="2:4" ht="19.5">
      <c r="B159" s="3" t="s">
        <v>176</v>
      </c>
    </row>
    <row r="161" spans="2:4" ht="19.5">
      <c r="C161" s="18" t="s">
        <v>202</v>
      </c>
      <c r="D161" s="18" t="s">
        <v>196</v>
      </c>
    </row>
    <row r="162" spans="2:4" ht="19.5">
      <c r="B162" s="3" t="s">
        <v>119</v>
      </c>
      <c r="C162" s="6"/>
      <c r="D162" s="10"/>
    </row>
    <row r="163" spans="2:4" ht="19.5">
      <c r="B163" s="3" t="s">
        <v>129</v>
      </c>
      <c r="C163" s="6"/>
      <c r="D163" s="12"/>
    </row>
    <row r="164" spans="2:4" ht="19.5">
      <c r="C164" s="6"/>
      <c r="D164" s="11"/>
    </row>
    <row r="165" spans="2:4" ht="19.5">
      <c r="B165" s="3" t="s">
        <v>175</v>
      </c>
      <c r="C165" s="5" t="s">
        <v>238</v>
      </c>
      <c r="D165" s="9" t="s">
        <v>250</v>
      </c>
    </row>
    <row r="168" spans="2:4" ht="19.5">
      <c r="B168" s="3" t="s">
        <v>177</v>
      </c>
    </row>
    <row r="169" spans="2:4" ht="19.5">
      <c r="B169" s="3" t="s">
        <v>178</v>
      </c>
    </row>
    <row r="170" spans="2:4" ht="18">
      <c r="B170" s="37" t="s">
        <v>179</v>
      </c>
      <c r="C170" s="37"/>
      <c r="D170" s="37"/>
    </row>
    <row r="172" spans="2:4" ht="19.5">
      <c r="C172" s="18" t="s">
        <v>202</v>
      </c>
      <c r="D172" s="18" t="s">
        <v>196</v>
      </c>
    </row>
    <row r="173" spans="2:4" ht="19.5">
      <c r="B173" s="3" t="s">
        <v>143</v>
      </c>
      <c r="C173" s="6"/>
      <c r="D173" s="10"/>
    </row>
    <row r="174" spans="2:4" ht="19.5">
      <c r="B174" s="3" t="s">
        <v>180</v>
      </c>
      <c r="C174" s="6"/>
    </row>
    <row r="175" spans="2:4" ht="19.5">
      <c r="C175" s="6"/>
    </row>
    <row r="176" spans="2:4" ht="19.5">
      <c r="B176" s="3" t="s">
        <v>177</v>
      </c>
      <c r="C176" s="5" t="s">
        <v>239</v>
      </c>
      <c r="D176" s="9" t="s">
        <v>251</v>
      </c>
    </row>
    <row r="178" spans="2:4" ht="19.5">
      <c r="B178" s="3" t="s">
        <v>181</v>
      </c>
      <c r="D178" s="11"/>
    </row>
    <row r="179" spans="2:4" ht="19.5">
      <c r="B179" s="36" t="s">
        <v>182</v>
      </c>
      <c r="C179" s="36"/>
      <c r="D179" s="36"/>
    </row>
    <row r="181" spans="2:4" ht="19.5">
      <c r="B181" s="3" t="s">
        <v>156</v>
      </c>
      <c r="C181" s="18" t="s">
        <v>202</v>
      </c>
      <c r="D181" s="18" t="s">
        <v>196</v>
      </c>
    </row>
    <row r="182" spans="2:4" ht="19.5">
      <c r="B182" s="3" t="s">
        <v>157</v>
      </c>
      <c r="C182" s="6"/>
      <c r="D182" s="10"/>
    </row>
    <row r="183" spans="2:4" ht="19.5">
      <c r="B183" s="3" t="s">
        <v>158</v>
      </c>
      <c r="C183" s="6"/>
      <c r="D183" s="10"/>
    </row>
    <row r="184" spans="2:4" ht="19.5">
      <c r="B184" s="3" t="s">
        <v>159</v>
      </c>
      <c r="C184" s="6"/>
      <c r="D184" s="10"/>
    </row>
    <row r="185" spans="2:4" ht="19.5">
      <c r="B185" s="3" t="s">
        <v>160</v>
      </c>
      <c r="C185" s="6"/>
      <c r="D185" s="10"/>
    </row>
    <row r="186" spans="2:4" ht="19.5">
      <c r="B186" s="3" t="s">
        <v>183</v>
      </c>
      <c r="C186" s="6"/>
      <c r="D186" s="10"/>
    </row>
    <row r="187" spans="2:4" ht="19.5">
      <c r="C187" s="6"/>
    </row>
    <row r="188" spans="2:4" ht="19.5">
      <c r="B188" s="3" t="s">
        <v>143</v>
      </c>
      <c r="C188" s="6"/>
      <c r="D188" s="10"/>
    </row>
    <row r="189" spans="2:4" ht="19.5">
      <c r="C189" s="6"/>
    </row>
    <row r="190" spans="2:4" ht="19.5">
      <c r="B190" s="3" t="s">
        <v>181</v>
      </c>
      <c r="C190" s="5" t="s">
        <v>240</v>
      </c>
      <c r="D190" s="9" t="s">
        <v>252</v>
      </c>
    </row>
    <row r="191" spans="2:4" ht="19.5">
      <c r="D191" s="10"/>
    </row>
    <row r="192" spans="2:4" ht="19.5">
      <c r="B192" s="3" t="s">
        <v>184</v>
      </c>
    </row>
    <row r="193" spans="2:4" ht="19.5">
      <c r="B193" s="36" t="s">
        <v>185</v>
      </c>
      <c r="C193" s="36"/>
      <c r="D193" s="36"/>
    </row>
    <row r="195" spans="2:4" ht="19.5">
      <c r="B195" s="3" t="s">
        <v>156</v>
      </c>
      <c r="C195" s="18" t="s">
        <v>202</v>
      </c>
      <c r="D195" s="18" t="s">
        <v>196</v>
      </c>
    </row>
    <row r="196" spans="2:4" ht="19.5">
      <c r="B196" s="3" t="s">
        <v>186</v>
      </c>
      <c r="C196" s="6"/>
      <c r="D196" s="10"/>
    </row>
    <row r="197" spans="2:4" ht="19.5">
      <c r="B197" s="3" t="s">
        <v>187</v>
      </c>
      <c r="C197" s="6"/>
    </row>
    <row r="198" spans="2:4" ht="19.5">
      <c r="B198" s="3" t="s">
        <v>188</v>
      </c>
      <c r="C198" s="6"/>
      <c r="D198" s="10"/>
    </row>
    <row r="199" spans="2:4" ht="19.5">
      <c r="B199" s="3" t="s">
        <v>189</v>
      </c>
      <c r="C199" s="6"/>
    </row>
    <row r="200" spans="2:4" ht="19.5">
      <c r="B200" s="3" t="s">
        <v>190</v>
      </c>
      <c r="C200" s="6"/>
    </row>
    <row r="201" spans="2:4" ht="19.5">
      <c r="B201" s="3" t="s">
        <v>191</v>
      </c>
      <c r="C201" s="6"/>
    </row>
    <row r="202" spans="2:4" ht="19.5">
      <c r="B202" s="3" t="s">
        <v>192</v>
      </c>
      <c r="C202" s="6"/>
    </row>
    <row r="203" spans="2:4" ht="19.5">
      <c r="C203" s="6"/>
    </row>
    <row r="204" spans="2:4" ht="19.5">
      <c r="B204" s="3" t="s">
        <v>180</v>
      </c>
      <c r="C204" s="6"/>
    </row>
    <row r="205" spans="2:4" ht="19.5">
      <c r="C205" s="6"/>
    </row>
    <row r="206" spans="2:4" ht="39">
      <c r="B206" s="3" t="s">
        <v>184</v>
      </c>
      <c r="C206" s="5" t="s">
        <v>241</v>
      </c>
      <c r="D206" s="9" t="s">
        <v>253</v>
      </c>
    </row>
    <row r="208" spans="2:4" ht="19.5">
      <c r="B208" s="3" t="s">
        <v>193</v>
      </c>
    </row>
    <row r="209" spans="2:4" ht="19.5">
      <c r="B209" s="36" t="s">
        <v>194</v>
      </c>
      <c r="C209" s="36"/>
      <c r="D209" s="36"/>
    </row>
    <row r="211" spans="2:4" ht="19.5">
      <c r="C211" s="18" t="s">
        <v>202</v>
      </c>
      <c r="D211" s="18" t="s">
        <v>196</v>
      </c>
    </row>
    <row r="212" spans="2:4" ht="39">
      <c r="B212" s="3" t="s">
        <v>112</v>
      </c>
      <c r="C212" s="6"/>
      <c r="D212" s="10"/>
    </row>
    <row r="213" spans="2:4" ht="19.5">
      <c r="B213" s="3" t="s">
        <v>129</v>
      </c>
      <c r="C213" s="6"/>
      <c r="D213" s="12"/>
    </row>
    <row r="214" spans="2:4" ht="19.5">
      <c r="C214" s="6"/>
      <c r="D214" s="11"/>
    </row>
    <row r="215" spans="2:4" ht="19.5">
      <c r="B215" s="3" t="s">
        <v>193</v>
      </c>
      <c r="C215" s="5" t="s">
        <v>242</v>
      </c>
      <c r="D215" s="9" t="s">
        <v>254</v>
      </c>
    </row>
  </sheetData>
  <mergeCells count="28">
    <mergeCell ref="B179:D179"/>
    <mergeCell ref="B193:D193"/>
    <mergeCell ref="B209:D209"/>
    <mergeCell ref="B35:D35"/>
    <mergeCell ref="B129:D129"/>
    <mergeCell ref="B130:D130"/>
    <mergeCell ref="B139:D139"/>
    <mergeCell ref="B148:D148"/>
    <mergeCell ref="B149:D149"/>
    <mergeCell ref="B170:D170"/>
    <mergeCell ref="B84:D84"/>
    <mergeCell ref="B93:D93"/>
    <mergeCell ref="B102:D102"/>
    <mergeCell ref="B103:D103"/>
    <mergeCell ref="B114:D114"/>
    <mergeCell ref="B115:D115"/>
    <mergeCell ref="B83:D83"/>
    <mergeCell ref="B3:D3"/>
    <mergeCell ref="B4:D4"/>
    <mergeCell ref="B13:D13"/>
    <mergeCell ref="B14:D14"/>
    <mergeCell ref="B22:D22"/>
    <mergeCell ref="B36:D36"/>
    <mergeCell ref="B46:D46"/>
    <mergeCell ref="B47:D47"/>
    <mergeCell ref="B56:D56"/>
    <mergeCell ref="B65:D65"/>
    <mergeCell ref="B74:D7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9142B-9945-454F-94D6-2C69A7155CCD}">
  <dimension ref="A1:D213"/>
  <sheetViews>
    <sheetView workbookViewId="0">
      <selection activeCell="A142" sqref="A142:XFD143"/>
    </sheetView>
  </sheetViews>
  <sheetFormatPr defaultRowHeight="15"/>
  <cols>
    <col min="2" max="2" width="37.42578125" customWidth="1"/>
  </cols>
  <sheetData>
    <row r="1" spans="1:4">
      <c r="C1" s="1" t="s">
        <v>195</v>
      </c>
      <c r="D1" s="1" t="s">
        <v>195</v>
      </c>
    </row>
    <row r="2" spans="1:4">
      <c r="A2" t="s">
        <v>82</v>
      </c>
    </row>
    <row r="7" spans="1:4">
      <c r="A7" t="s">
        <v>96</v>
      </c>
    </row>
    <row r="8" spans="1:4">
      <c r="A8" t="s">
        <v>96</v>
      </c>
    </row>
    <row r="12" spans="1:4">
      <c r="A12" t="s">
        <v>82</v>
      </c>
    </row>
    <row r="17" spans="1:1">
      <c r="A17" t="s">
        <v>96</v>
      </c>
    </row>
    <row r="18" spans="1:1">
      <c r="A18" t="s">
        <v>96</v>
      </c>
    </row>
    <row r="21" spans="1:1">
      <c r="A21" t="s">
        <v>82</v>
      </c>
    </row>
    <row r="25" spans="1:1">
      <c r="A25" t="s">
        <v>96</v>
      </c>
    </row>
    <row r="26" spans="1:1">
      <c r="A26" t="s">
        <v>96</v>
      </c>
    </row>
    <row r="27" spans="1:1">
      <c r="A27" t="s">
        <v>96</v>
      </c>
    </row>
    <row r="28" spans="1:1">
      <c r="A28" t="s">
        <v>96</v>
      </c>
    </row>
    <row r="30" spans="1:1">
      <c r="A30" t="s">
        <v>96</v>
      </c>
    </row>
    <row r="34" spans="1:1">
      <c r="A34" t="s">
        <v>82</v>
      </c>
    </row>
    <row r="39" spans="1:1">
      <c r="A39" t="s">
        <v>96</v>
      </c>
    </row>
    <row r="40" spans="1:1">
      <c r="A40" t="s">
        <v>96</v>
      </c>
    </row>
    <row r="41" spans="1:1">
      <c r="A41" t="s">
        <v>96</v>
      </c>
    </row>
    <row r="43" spans="1:1">
      <c r="A43" t="s">
        <v>96</v>
      </c>
    </row>
    <row r="44" spans="1:1">
      <c r="A44" t="s">
        <v>98</v>
      </c>
    </row>
    <row r="45" spans="1:1">
      <c r="A45" t="s">
        <v>82</v>
      </c>
    </row>
    <row r="50" spans="1:1">
      <c r="A50" t="s">
        <v>96</v>
      </c>
    </row>
    <row r="51" spans="1:1">
      <c r="A51" t="s">
        <v>96</v>
      </c>
    </row>
    <row r="52" spans="1:1">
      <c r="A52" t="s">
        <v>96</v>
      </c>
    </row>
    <row r="54" spans="1:1">
      <c r="A54" t="s">
        <v>82</v>
      </c>
    </row>
    <row r="59" spans="1:1">
      <c r="A59" t="s">
        <v>96</v>
      </c>
    </row>
    <row r="60" spans="1:1">
      <c r="A60" t="s">
        <v>96</v>
      </c>
    </row>
    <row r="64" spans="1:1">
      <c r="A64" t="s">
        <v>82</v>
      </c>
    </row>
    <row r="68" spans="1:1">
      <c r="A68" t="s">
        <v>96</v>
      </c>
    </row>
    <row r="69" spans="1:1">
      <c r="A69" t="s">
        <v>96</v>
      </c>
    </row>
    <row r="73" spans="1:1">
      <c r="A73" t="s">
        <v>82</v>
      </c>
    </row>
    <row r="77" spans="1:1">
      <c r="A77" t="s">
        <v>96</v>
      </c>
    </row>
    <row r="78" spans="1:1">
      <c r="A78" t="s">
        <v>96</v>
      </c>
    </row>
    <row r="82" spans="1:1">
      <c r="A82" t="s">
        <v>82</v>
      </c>
    </row>
    <row r="87" spans="1:1">
      <c r="A87" t="s">
        <v>96</v>
      </c>
    </row>
    <row r="88" spans="1:1">
      <c r="A88" t="s">
        <v>96</v>
      </c>
    </row>
    <row r="91" spans="1:1">
      <c r="A91" t="s">
        <v>98</v>
      </c>
    </row>
    <row r="92" spans="1:1">
      <c r="A92" t="s">
        <v>82</v>
      </c>
    </row>
    <row r="96" spans="1:1">
      <c r="A96" t="s">
        <v>96</v>
      </c>
    </row>
    <row r="97" spans="1:1">
      <c r="A97" t="s">
        <v>96</v>
      </c>
    </row>
    <row r="101" spans="1:1">
      <c r="A101" t="s">
        <v>82</v>
      </c>
    </row>
    <row r="106" spans="1:1">
      <c r="A106" t="s">
        <v>96</v>
      </c>
    </row>
    <row r="107" spans="1:1">
      <c r="A107" t="s">
        <v>96</v>
      </c>
    </row>
    <row r="108" spans="1:1">
      <c r="A108" t="s">
        <v>96</v>
      </c>
    </row>
    <row r="113" spans="1:1">
      <c r="A113" t="s">
        <v>82</v>
      </c>
    </row>
    <row r="118" spans="1:1">
      <c r="A118" t="s">
        <v>96</v>
      </c>
    </row>
    <row r="119" spans="1:1">
      <c r="A119" t="s">
        <v>96</v>
      </c>
    </row>
    <row r="120" spans="1:1">
      <c r="A120" t="s">
        <v>96</v>
      </c>
    </row>
    <row r="121" spans="1:1">
      <c r="A121" t="s">
        <v>96</v>
      </c>
    </row>
    <row r="122" spans="1:1">
      <c r="A122" t="s">
        <v>96</v>
      </c>
    </row>
    <row r="124" spans="1:1">
      <c r="A124" t="s">
        <v>96</v>
      </c>
    </row>
    <row r="126" spans="1:1">
      <c r="A126" t="s">
        <v>96</v>
      </c>
    </row>
    <row r="128" spans="1:1">
      <c r="A128" t="s">
        <v>82</v>
      </c>
    </row>
    <row r="133" spans="1:1">
      <c r="A133" t="s">
        <v>96</v>
      </c>
    </row>
    <row r="134" spans="1:1">
      <c r="A134" t="s">
        <v>96</v>
      </c>
    </row>
    <row r="137" spans="1:1">
      <c r="A137" t="s">
        <v>98</v>
      </c>
    </row>
    <row r="138" spans="1:1">
      <c r="A138" t="s">
        <v>82</v>
      </c>
    </row>
    <row r="142" spans="1:1">
      <c r="A142" t="s">
        <v>96</v>
      </c>
    </row>
    <row r="143" spans="1:1">
      <c r="A143" t="s">
        <v>96</v>
      </c>
    </row>
    <row r="147" spans="1:1">
      <c r="A147" t="s">
        <v>82</v>
      </c>
    </row>
    <row r="152" spans="1:1">
      <c r="A152" t="s">
        <v>96</v>
      </c>
    </row>
    <row r="153" spans="1:1">
      <c r="A153" t="s">
        <v>96</v>
      </c>
    </row>
    <row r="154" spans="1:1">
      <c r="A154" t="s">
        <v>96</v>
      </c>
    </row>
    <row r="156" spans="1:1">
      <c r="A156" t="s">
        <v>96</v>
      </c>
    </row>
    <row r="158" spans="1:1">
      <c r="A158" t="s">
        <v>82</v>
      </c>
    </row>
    <row r="162" spans="1:1">
      <c r="A162" t="s">
        <v>96</v>
      </c>
    </row>
    <row r="163" spans="1:1">
      <c r="A163" t="s">
        <v>96</v>
      </c>
    </row>
    <row r="168" spans="1:1">
      <c r="A168" t="s">
        <v>82</v>
      </c>
    </row>
    <row r="173" spans="1:1">
      <c r="A173" t="s">
        <v>96</v>
      </c>
    </row>
    <row r="174" spans="1:1">
      <c r="A174" t="s">
        <v>96</v>
      </c>
    </row>
    <row r="177" spans="1:1">
      <c r="A177" t="s">
        <v>98</v>
      </c>
    </row>
    <row r="178" spans="1:1">
      <c r="A178" t="s">
        <v>82</v>
      </c>
    </row>
    <row r="182" spans="1:1">
      <c r="A182" t="s">
        <v>96</v>
      </c>
    </row>
    <row r="183" spans="1:1">
      <c r="A183" t="s">
        <v>96</v>
      </c>
    </row>
    <row r="184" spans="1:1">
      <c r="A184" t="s">
        <v>96</v>
      </c>
    </row>
    <row r="185" spans="1:1">
      <c r="A185" t="s">
        <v>96</v>
      </c>
    </row>
    <row r="186" spans="1:1">
      <c r="A186" t="s">
        <v>96</v>
      </c>
    </row>
    <row r="188" spans="1:1">
      <c r="A188" t="s">
        <v>96</v>
      </c>
    </row>
    <row r="192" spans="1:1">
      <c r="A192" t="s">
        <v>82</v>
      </c>
    </row>
    <row r="196" spans="1:1">
      <c r="A196" t="s">
        <v>96</v>
      </c>
    </row>
    <row r="197" spans="1:1">
      <c r="A197" t="s">
        <v>96</v>
      </c>
    </row>
    <row r="198" spans="1:1">
      <c r="A198" t="s">
        <v>96</v>
      </c>
    </row>
    <row r="199" spans="1:1">
      <c r="A199" t="s">
        <v>96</v>
      </c>
    </row>
    <row r="200" spans="1:1">
      <c r="A200" t="s">
        <v>96</v>
      </c>
    </row>
    <row r="201" spans="1:1">
      <c r="A201" t="s">
        <v>96</v>
      </c>
    </row>
    <row r="202" spans="1:1">
      <c r="A202" t="s">
        <v>96</v>
      </c>
    </row>
    <row r="204" spans="1:1">
      <c r="A204" t="s">
        <v>96</v>
      </c>
    </row>
    <row r="208" spans="1:1">
      <c r="A208" t="s">
        <v>82</v>
      </c>
    </row>
    <row r="212" spans="1:1">
      <c r="A212" t="s">
        <v>96</v>
      </c>
    </row>
    <row r="213" spans="1:1">
      <c r="A213" t="s">
        <v>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A6A57-5D83-4946-8794-6281B37B4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9444F8-0043-4F28-BE0B-B5DB43B7E9A1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60A3499B-4984-4500-B042-8668B5105E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Eva Berger</cp:lastModifiedBy>
  <dcterms:created xsi:type="dcterms:W3CDTF">2021-02-23T15:26:26Z</dcterms:created>
  <dcterms:modified xsi:type="dcterms:W3CDTF">2023-04-28T09:43:51Z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