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4/"/>
    </mc:Choice>
  </mc:AlternateContent>
  <xr:revisionPtr revIDLastSave="77" documentId="8_{205FA8C1-F31D-44C2-96F6-2209265D1B34}" xr6:coauthVersionLast="47" xr6:coauthVersionMax="47" xr10:uidLastSave="{54E7600E-D0DA-4138-9226-D1EA48B757CA}"/>
  <bookViews>
    <workbookView xWindow="-110" yWindow="-110" windowWidth="19420" windowHeight="11500" activeTab="2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28" i="1" l="1"/>
  <c r="C28" i="1"/>
  <c r="D36" i="1" l="1"/>
  <c r="C32" i="1" s="1"/>
  <c r="D23" i="1"/>
  <c r="D19" i="1"/>
  <c r="D14" i="1"/>
  <c r="D6" i="1"/>
  <c r="D29" i="1" l="1"/>
  <c r="C23" i="1"/>
  <c r="C36" i="1"/>
  <c r="C14" i="1"/>
  <c r="C19" i="1"/>
  <c r="C6" i="1"/>
  <c r="C29" i="1" l="1"/>
</calcChain>
</file>

<file path=xl/sharedStrings.xml><?xml version="1.0" encoding="utf-8"?>
<sst xmlns="http://schemas.openxmlformats.org/spreadsheetml/2006/main" count="76" uniqueCount="57">
  <si>
    <t>Förpliktelser avseende ersättningar till anställda, förmånsbestämda planer</t>
  </si>
  <si>
    <t>Pensionsskuld enligt balansräkningen</t>
  </si>
  <si>
    <t>Pensionsskuld PRI</t>
  </si>
  <si>
    <t>Övriga pensionsåtaganden</t>
  </si>
  <si>
    <t>Totala förmånsbestämda planer</t>
  </si>
  <si>
    <t>Förmånsbestämda förpliktelser och värdet på förvaltningstillgångar</t>
  </si>
  <si>
    <t>Fonderade förpliktelser:</t>
  </si>
  <si>
    <t>Nuvärdet av fonderade förmånsbestämda förpliktelser</t>
  </si>
  <si>
    <t>Förvaltningstillgångarnas verkliga värde</t>
  </si>
  <si>
    <t>Nettoskuld fonderade förpliktelser</t>
  </si>
  <si>
    <t>Nuvärdet av ofonderade förmånsbestämda förpliktelser</t>
  </si>
  <si>
    <t>Nettobelopp i balansräkningen (förpliktelse +, tillgång –)</t>
  </si>
  <si>
    <t>Pensionsförpliktelser och förvaltningstillgångar per land:</t>
  </si>
  <si>
    <t>Sverige</t>
  </si>
  <si>
    <t>Pensionsförpliktelser</t>
  </si>
  <si>
    <t>Nettobelopp i Sverige</t>
  </si>
  <si>
    <t>Österrike</t>
  </si>
  <si>
    <t>Nettobelopp i Österrike</t>
  </si>
  <si>
    <t xml:space="preserve">Avstämning av nettobelopp för pensioner i balansräkningen </t>
  </si>
  <si>
    <t>Ingående balans</t>
  </si>
  <si>
    <t>Kostnad förmånsbestämda planer</t>
  </si>
  <si>
    <t>Utbetalning av ersättningar</t>
  </si>
  <si>
    <t>Omvärderingar</t>
  </si>
  <si>
    <t>sum</t>
  </si>
  <si>
    <t>header</t>
  </si>
  <si>
    <t>Obligations for employee benefits, defined benefit pension plans</t>
  </si>
  <si>
    <t>Sweden</t>
  </si>
  <si>
    <t>Pension liability as per balance sheet</t>
  </si>
  <si>
    <t>Pension liability PRI</t>
  </si>
  <si>
    <t>Other pension obligations</t>
  </si>
  <si>
    <t>Total defined benefit pension plans</t>
  </si>
  <si>
    <t>Obligations for defined benefits and the value of plan assets</t>
  </si>
  <si>
    <t>Funded obligations:</t>
  </si>
  <si>
    <t>Present value of funded defined benefit obligations</t>
  </si>
  <si>
    <t>Fair value of plan assets</t>
  </si>
  <si>
    <t>Present value of unfunded defined benefit obligations</t>
  </si>
  <si>
    <t>Net debt, funded obligations</t>
  </si>
  <si>
    <t>Net amount in the balance sheet (obligation +, asset –)</t>
  </si>
  <si>
    <t>Pension obligations and plan assets by country:</t>
  </si>
  <si>
    <t>Pension obligations</t>
  </si>
  <si>
    <t>Net amount in Sweden</t>
  </si>
  <si>
    <t>Austria</t>
  </si>
  <si>
    <t>Net amount in Austria</t>
  </si>
  <si>
    <t>Reconciliation of net amount for pensions in the balance sheet</t>
  </si>
  <si>
    <t>Opening balance</t>
  </si>
  <si>
    <t>Change in accounting for pensions</t>
  </si>
  <si>
    <t>Payment of pension benefits</t>
  </si>
  <si>
    <t>Revaluations</t>
  </si>
  <si>
    <t>Tyskland</t>
  </si>
  <si>
    <t>Nettobelopp i Tyskland</t>
  </si>
  <si>
    <t>Germany</t>
  </si>
  <si>
    <t>Net amount in German</t>
  </si>
  <si>
    <t>width=14%;decimals=0</t>
  </si>
  <si>
    <t>2023-12-31</t>
  </si>
  <si>
    <t>Förvaltningstillgångar</t>
  </si>
  <si>
    <t>Plan assets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</si>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</sst>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left"/>
    </xf>
    <xf numFmtId="14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36"/>
  <sheetViews>
    <sheetView zoomScaleNormal="100" workbookViewId="0">
      <selection activeCell="E9" sqref="E9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13" t="s">
        <v>0</v>
      </c>
      <c r="C2" s="13"/>
      <c r="D2" s="13"/>
    </row>
    <row r="3" spans="2:4" x14ac:dyDescent="0.55000000000000004">
      <c r="B3" s="7" t="s">
        <v>1</v>
      </c>
      <c r="C3" s="8" t="s">
        <v>56</v>
      </c>
      <c r="D3" s="8" t="s">
        <v>53</v>
      </c>
    </row>
    <row r="4" spans="2:4" x14ac:dyDescent="0.55000000000000004">
      <c r="B4" t="s">
        <v>2</v>
      </c>
      <c r="C4" s="6">
        <v>58.475000000000001</v>
      </c>
      <c r="D4" s="10">
        <v>60.287999999999997</v>
      </c>
    </row>
    <row r="5" spans="2:4" x14ac:dyDescent="0.55000000000000004">
      <c r="B5" t="s">
        <v>3</v>
      </c>
      <c r="C5" s="6">
        <v>3.802</v>
      </c>
      <c r="D5" s="10">
        <v>3.5070000000000001</v>
      </c>
    </row>
    <row r="6" spans="2:4" x14ac:dyDescent="0.55000000000000004">
      <c r="B6" t="s">
        <v>4</v>
      </c>
      <c r="C6" s="6">
        <f>SUM(C4:C5)</f>
        <v>62.277000000000001</v>
      </c>
      <c r="D6" s="10">
        <f>SUM(D4:D5)</f>
        <v>63.794999999999995</v>
      </c>
    </row>
    <row r="8" spans="2:4" x14ac:dyDescent="0.55000000000000004">
      <c r="B8" s="7" t="s">
        <v>5</v>
      </c>
      <c r="C8" s="8" t="s">
        <v>56</v>
      </c>
      <c r="D8" s="8" t="s">
        <v>53</v>
      </c>
    </row>
    <row r="9" spans="2:4" x14ac:dyDescent="0.55000000000000004">
      <c r="B9" s="2" t="s">
        <v>6</v>
      </c>
      <c r="C9" s="4"/>
      <c r="D9" s="11"/>
    </row>
    <row r="10" spans="2:4" x14ac:dyDescent="0.55000000000000004">
      <c r="B10" s="2" t="s">
        <v>7</v>
      </c>
      <c r="C10" s="6">
        <v>1.845876299995</v>
      </c>
      <c r="D10" s="10">
        <v>1.3732219858400001</v>
      </c>
    </row>
    <row r="11" spans="2:4" x14ac:dyDescent="0.55000000000000004">
      <c r="B11" s="2" t="s">
        <v>8</v>
      </c>
      <c r="C11" s="6">
        <v>-1.845876299995</v>
      </c>
      <c r="D11" s="10">
        <v>-1.3732219858400001</v>
      </c>
    </row>
    <row r="12" spans="2:4" x14ac:dyDescent="0.55000000000000004">
      <c r="B12" s="2" t="s">
        <v>9</v>
      </c>
      <c r="C12" s="6">
        <v>0</v>
      </c>
      <c r="D12" s="10">
        <v>0</v>
      </c>
    </row>
    <row r="13" spans="2:4" x14ac:dyDescent="0.55000000000000004">
      <c r="B13" s="2" t="s">
        <v>10</v>
      </c>
      <c r="C13" s="6">
        <v>62.277000000000001</v>
      </c>
      <c r="D13" s="10">
        <v>63.594999999999999</v>
      </c>
    </row>
    <row r="14" spans="2:4" x14ac:dyDescent="0.55000000000000004">
      <c r="B14" s="2" t="s">
        <v>11</v>
      </c>
      <c r="C14" s="6">
        <f>SUM(C10:C13)</f>
        <v>62.277000000000001</v>
      </c>
      <c r="D14" s="10">
        <f>SUM(D10:D13)</f>
        <v>63.594999999999999</v>
      </c>
    </row>
    <row r="15" spans="2:4" x14ac:dyDescent="0.55000000000000004">
      <c r="C15" s="6"/>
      <c r="D15" s="10"/>
    </row>
    <row r="16" spans="2:4" x14ac:dyDescent="0.55000000000000004">
      <c r="B16" t="s">
        <v>12</v>
      </c>
      <c r="C16" s="6"/>
      <c r="D16" s="10"/>
    </row>
    <row r="17" spans="2:4" x14ac:dyDescent="0.55000000000000004">
      <c r="B17" t="s">
        <v>13</v>
      </c>
      <c r="C17" s="6"/>
      <c r="D17" s="10"/>
    </row>
    <row r="18" spans="2:4" x14ac:dyDescent="0.55000000000000004">
      <c r="B18" t="s">
        <v>14</v>
      </c>
      <c r="C18" s="6">
        <v>58.475000000000001</v>
      </c>
      <c r="D18" s="10">
        <v>60.287999999999997</v>
      </c>
    </row>
    <row r="19" spans="2:4" x14ac:dyDescent="0.55000000000000004">
      <c r="B19" t="s">
        <v>15</v>
      </c>
      <c r="C19" s="6">
        <f>SUM(C18)</f>
        <v>58.475000000000001</v>
      </c>
      <c r="D19" s="10">
        <f>SUM(D18)</f>
        <v>60.287999999999997</v>
      </c>
    </row>
    <row r="20" spans="2:4" x14ac:dyDescent="0.55000000000000004">
      <c r="C20" s="6"/>
      <c r="D20" s="10"/>
    </row>
    <row r="21" spans="2:4" x14ac:dyDescent="0.55000000000000004">
      <c r="B21" t="s">
        <v>48</v>
      </c>
      <c r="C21" s="6"/>
      <c r="D21" s="10"/>
    </row>
    <row r="22" spans="2:4" x14ac:dyDescent="0.55000000000000004">
      <c r="B22" t="s">
        <v>14</v>
      </c>
      <c r="C22" s="6">
        <v>3.802</v>
      </c>
      <c r="D22" s="10">
        <v>3.5070000000000001</v>
      </c>
    </row>
    <row r="23" spans="2:4" x14ac:dyDescent="0.55000000000000004">
      <c r="B23" t="s">
        <v>49</v>
      </c>
      <c r="C23" s="6">
        <f>SUM(C22)</f>
        <v>3.802</v>
      </c>
      <c r="D23" s="10">
        <f>SUM(D22)</f>
        <v>3.5070000000000001</v>
      </c>
    </row>
    <row r="24" spans="2:4" x14ac:dyDescent="0.55000000000000004">
      <c r="C24" s="6"/>
      <c r="D24" s="10"/>
    </row>
    <row r="25" spans="2:4" x14ac:dyDescent="0.55000000000000004">
      <c r="B25" t="s">
        <v>16</v>
      </c>
      <c r="C25" s="6"/>
      <c r="D25" s="10"/>
    </row>
    <row r="26" spans="2:4" x14ac:dyDescent="0.55000000000000004">
      <c r="B26" t="s">
        <v>14</v>
      </c>
      <c r="C26" s="6">
        <v>1.845876299995</v>
      </c>
      <c r="D26" s="10">
        <v>1.3732219858400001</v>
      </c>
    </row>
    <row r="27" spans="2:4" x14ac:dyDescent="0.55000000000000004">
      <c r="B27" t="s">
        <v>54</v>
      </c>
      <c r="C27" s="6">
        <v>-1.845876299995</v>
      </c>
      <c r="D27" s="10">
        <v>-1.3732219858400001</v>
      </c>
    </row>
    <row r="28" spans="2:4" x14ac:dyDescent="0.55000000000000004">
      <c r="B28" t="s">
        <v>17</v>
      </c>
      <c r="C28" s="6">
        <f>SUM(C26:C27)</f>
        <v>0</v>
      </c>
      <c r="D28" s="10">
        <f>SUM(D26:D27)</f>
        <v>0</v>
      </c>
    </row>
    <row r="29" spans="2:4" x14ac:dyDescent="0.55000000000000004">
      <c r="B29" s="2" t="s">
        <v>11</v>
      </c>
      <c r="C29" s="6">
        <f>C19+C23+C28</f>
        <v>62.277000000000001</v>
      </c>
      <c r="D29" s="10">
        <f>D19+D23+D28</f>
        <v>63.794999999999995</v>
      </c>
    </row>
    <row r="31" spans="2:4" x14ac:dyDescent="0.55000000000000004">
      <c r="B31" s="7" t="s">
        <v>18</v>
      </c>
      <c r="C31" s="8" t="s">
        <v>56</v>
      </c>
      <c r="D31" s="8" t="s">
        <v>53</v>
      </c>
    </row>
    <row r="32" spans="2:4" x14ac:dyDescent="0.55000000000000004">
      <c r="B32" t="s">
        <v>19</v>
      </c>
      <c r="C32" s="6">
        <f>D36</f>
        <v>64.34088899999999</v>
      </c>
      <c r="D32" s="10">
        <v>60</v>
      </c>
    </row>
    <row r="33" spans="2:4" x14ac:dyDescent="0.55000000000000004">
      <c r="B33" t="s">
        <v>20</v>
      </c>
      <c r="C33" s="6">
        <v>1.069</v>
      </c>
      <c r="D33" s="10">
        <v>1.976</v>
      </c>
    </row>
    <row r="34" spans="2:4" x14ac:dyDescent="0.55000000000000004">
      <c r="B34" t="s">
        <v>21</v>
      </c>
      <c r="C34" s="9">
        <f>-2.732+0.3</f>
        <v>-2.4320000000000004</v>
      </c>
      <c r="D34" s="12">
        <v>-2.569</v>
      </c>
    </row>
    <row r="35" spans="2:4" x14ac:dyDescent="0.55000000000000004">
      <c r="B35" t="s">
        <v>22</v>
      </c>
      <c r="C35" s="6">
        <v>-1.1755134066449986</v>
      </c>
      <c r="D35" s="10">
        <v>4.9338889999999997</v>
      </c>
    </row>
    <row r="36" spans="2:4" x14ac:dyDescent="0.55000000000000004">
      <c r="B36" s="2" t="s">
        <v>11</v>
      </c>
      <c r="C36" s="6">
        <f>SUM(C32:C35)</f>
        <v>61.802375593354995</v>
      </c>
      <c r="D36" s="10">
        <f>SUM(D32:D35)</f>
        <v>64.34088899999999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964E-BD59-4B5D-97C9-45B912E5DAC4}">
  <dimension ref="B2:D36"/>
  <sheetViews>
    <sheetView topLeftCell="A49" workbookViewId="0">
      <selection activeCell="B36" sqref="B36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13" t="s">
        <v>25</v>
      </c>
      <c r="C2" s="13"/>
      <c r="D2" s="13"/>
    </row>
    <row r="3" spans="2:4" x14ac:dyDescent="0.55000000000000004">
      <c r="B3" s="5" t="s">
        <v>27</v>
      </c>
      <c r="C3" s="8"/>
      <c r="D3" s="8"/>
    </row>
    <row r="4" spans="2:4" x14ac:dyDescent="0.55000000000000004">
      <c r="B4" t="s">
        <v>28</v>
      </c>
      <c r="C4" s="4"/>
      <c r="D4" s="3"/>
    </row>
    <row r="5" spans="2:4" x14ac:dyDescent="0.55000000000000004">
      <c r="B5" t="s">
        <v>29</v>
      </c>
      <c r="C5" s="4"/>
    </row>
    <row r="6" spans="2:4" x14ac:dyDescent="0.55000000000000004">
      <c r="B6" t="s">
        <v>30</v>
      </c>
      <c r="C6" s="4"/>
      <c r="D6" s="3"/>
    </row>
    <row r="8" spans="2:4" x14ac:dyDescent="0.55000000000000004">
      <c r="B8" s="5" t="s">
        <v>31</v>
      </c>
      <c r="C8" s="8"/>
      <c r="D8" s="8"/>
    </row>
    <row r="9" spans="2:4" x14ac:dyDescent="0.55000000000000004">
      <c r="B9" t="s">
        <v>32</v>
      </c>
      <c r="C9" s="4"/>
    </row>
    <row r="10" spans="2:4" x14ac:dyDescent="0.55000000000000004">
      <c r="B10" t="s">
        <v>33</v>
      </c>
      <c r="C10" s="4"/>
      <c r="D10" s="1"/>
    </row>
    <row r="11" spans="2:4" x14ac:dyDescent="0.55000000000000004">
      <c r="B11" t="s">
        <v>34</v>
      </c>
      <c r="C11" s="4"/>
      <c r="D11" s="1"/>
    </row>
    <row r="12" spans="2:4" x14ac:dyDescent="0.55000000000000004">
      <c r="B12" t="s">
        <v>36</v>
      </c>
      <c r="C12" s="4"/>
      <c r="D12" s="1"/>
    </row>
    <row r="13" spans="2:4" x14ac:dyDescent="0.55000000000000004">
      <c r="B13" t="s">
        <v>35</v>
      </c>
      <c r="C13" s="4"/>
    </row>
    <row r="14" spans="2:4" x14ac:dyDescent="0.55000000000000004">
      <c r="B14" t="s">
        <v>37</v>
      </c>
      <c r="C14" s="4"/>
    </row>
    <row r="15" spans="2:4" x14ac:dyDescent="0.55000000000000004">
      <c r="C15" s="4"/>
    </row>
    <row r="16" spans="2:4" x14ac:dyDescent="0.55000000000000004">
      <c r="B16" t="s">
        <v>38</v>
      </c>
      <c r="C16" s="4"/>
    </row>
    <row r="17" spans="2:4" x14ac:dyDescent="0.55000000000000004">
      <c r="B17" t="s">
        <v>26</v>
      </c>
      <c r="C17" s="4"/>
    </row>
    <row r="18" spans="2:4" x14ac:dyDescent="0.55000000000000004">
      <c r="B18" t="s">
        <v>39</v>
      </c>
      <c r="C18" s="4"/>
    </row>
    <row r="19" spans="2:4" x14ac:dyDescent="0.55000000000000004">
      <c r="B19" t="s">
        <v>40</v>
      </c>
      <c r="C19" s="4"/>
    </row>
    <row r="20" spans="2:4" x14ac:dyDescent="0.55000000000000004">
      <c r="C20" s="4"/>
    </row>
    <row r="21" spans="2:4" x14ac:dyDescent="0.55000000000000004">
      <c r="B21" t="s">
        <v>50</v>
      </c>
      <c r="C21" s="4"/>
    </row>
    <row r="22" spans="2:4" x14ac:dyDescent="0.55000000000000004">
      <c r="B22" t="s">
        <v>39</v>
      </c>
      <c r="C22" s="4"/>
      <c r="D22" s="1"/>
    </row>
    <row r="23" spans="2:4" x14ac:dyDescent="0.55000000000000004">
      <c r="B23" t="s">
        <v>51</v>
      </c>
      <c r="C23" s="4"/>
      <c r="D23" s="1"/>
    </row>
    <row r="24" spans="2:4" x14ac:dyDescent="0.55000000000000004">
      <c r="C24" s="4"/>
    </row>
    <row r="25" spans="2:4" x14ac:dyDescent="0.55000000000000004">
      <c r="B25" t="s">
        <v>41</v>
      </c>
      <c r="C25" s="4"/>
      <c r="D25" s="3"/>
    </row>
    <row r="26" spans="2:4" x14ac:dyDescent="0.55000000000000004">
      <c r="B26" t="s">
        <v>39</v>
      </c>
      <c r="C26" s="4"/>
      <c r="D26" s="3"/>
    </row>
    <row r="27" spans="2:4" x14ac:dyDescent="0.55000000000000004">
      <c r="B27" t="s">
        <v>55</v>
      </c>
      <c r="C27" s="4"/>
      <c r="D27" s="3"/>
    </row>
    <row r="28" spans="2:4" x14ac:dyDescent="0.55000000000000004">
      <c r="B28" t="s">
        <v>42</v>
      </c>
      <c r="C28" s="4"/>
      <c r="D28" s="3"/>
    </row>
    <row r="29" spans="2:4" x14ac:dyDescent="0.55000000000000004">
      <c r="B29" t="s">
        <v>37</v>
      </c>
      <c r="C29" s="4"/>
      <c r="D29" s="3"/>
    </row>
    <row r="31" spans="2:4" x14ac:dyDescent="0.55000000000000004">
      <c r="B31" s="5" t="s">
        <v>43</v>
      </c>
      <c r="C31" s="8"/>
      <c r="D31" s="8"/>
    </row>
    <row r="32" spans="2:4" x14ac:dyDescent="0.55000000000000004">
      <c r="B32" t="s">
        <v>44</v>
      </c>
      <c r="C32" s="4"/>
    </row>
    <row r="33" spans="2:4" x14ac:dyDescent="0.55000000000000004">
      <c r="B33" t="s">
        <v>45</v>
      </c>
      <c r="C33" s="4"/>
    </row>
    <row r="34" spans="2:4" x14ac:dyDescent="0.55000000000000004">
      <c r="B34" t="s">
        <v>46</v>
      </c>
      <c r="C34" s="4"/>
    </row>
    <row r="35" spans="2:4" x14ac:dyDescent="0.55000000000000004">
      <c r="B35" t="s">
        <v>47</v>
      </c>
      <c r="C35" s="4"/>
      <c r="D35" s="1"/>
    </row>
    <row r="36" spans="2:4" x14ac:dyDescent="0.55000000000000004">
      <c r="B36" t="s">
        <v>37</v>
      </c>
      <c r="C36" s="4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70AB-2F9E-46A7-8346-382F13E7E188}">
  <dimension ref="A1:D36"/>
  <sheetViews>
    <sheetView tabSelected="1" workbookViewId="0">
      <selection activeCell="E7" sqref="E7"/>
    </sheetView>
  </sheetViews>
  <sheetFormatPr defaultRowHeight="18" x14ac:dyDescent="0.55000000000000004"/>
  <sheetData>
    <row r="1" spans="1:4" x14ac:dyDescent="0.55000000000000004">
      <c r="C1" t="s">
        <v>52</v>
      </c>
      <c r="D1" t="s">
        <v>52</v>
      </c>
    </row>
    <row r="2" spans="1:4" x14ac:dyDescent="0.55000000000000004">
      <c r="A2" t="s">
        <v>24</v>
      </c>
    </row>
    <row r="3" spans="1:4" x14ac:dyDescent="0.55000000000000004">
      <c r="A3" t="s">
        <v>24</v>
      </c>
    </row>
    <row r="6" spans="1:4" x14ac:dyDescent="0.55000000000000004">
      <c r="A6" t="s">
        <v>23</v>
      </c>
    </row>
    <row r="8" spans="1:4" x14ac:dyDescent="0.55000000000000004">
      <c r="A8" t="s">
        <v>24</v>
      </c>
    </row>
    <row r="14" spans="1:4" x14ac:dyDescent="0.55000000000000004">
      <c r="A14" t="s">
        <v>23</v>
      </c>
    </row>
    <row r="29" spans="1:1" x14ac:dyDescent="0.55000000000000004">
      <c r="A29" t="s">
        <v>23</v>
      </c>
    </row>
    <row r="31" spans="1:1" x14ac:dyDescent="0.55000000000000004">
      <c r="A31" t="s">
        <v>24</v>
      </c>
    </row>
    <row r="36" spans="1:1" x14ac:dyDescent="0.55000000000000004">
      <c r="A36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62697a0-9c60-4532-a119-e203e37f954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b5ca3cb-2584-429a-92e4-77404c480ffa"/>
    <ds:schemaRef ds:uri="http://purl.org/dc/dcmitype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8BE15-9993-42B9-B6C5-7E8BF58CE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