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15/"/>
    </mc:Choice>
  </mc:AlternateContent>
  <xr:revisionPtr revIDLastSave="36" documentId="8_{DF98C1DC-D05F-4E0C-AD64-152B866FEC73}" xr6:coauthVersionLast="47" xr6:coauthVersionMax="47" xr10:uidLastSave="{D372DFA4-F7B5-4D39-8DAE-25F69CEAB06F}"/>
  <bookViews>
    <workbookView xWindow="-19310" yWindow="-150" windowWidth="19420" windowHeight="11500" xr2:uid="{6A1E8979-AE81-4835-ACF7-A64BF80AF3A9}"/>
  </bookViews>
  <sheets>
    <sheet name="SV" sheetId="1" r:id="rId1"/>
    <sheet name="EN" sheetId="3" r:id="rId2"/>
    <sheet name="Forma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  <c r="C19" i="1"/>
  <c r="H11" i="1"/>
  <c r="J10" i="1"/>
  <c r="J8" i="1"/>
  <c r="J6" i="1"/>
  <c r="J7" i="1"/>
  <c r="C11" i="1"/>
  <c r="J5" i="1"/>
  <c r="J9" i="1"/>
  <c r="J11" i="1" l="1"/>
  <c r="D21" i="1"/>
  <c r="C21" i="1" l="1"/>
  <c r="J13" i="1"/>
  <c r="F21" i="1"/>
  <c r="F11" i="1"/>
  <c r="F20" i="1" s="1"/>
  <c r="J18" i="1" l="1"/>
  <c r="J16" i="1"/>
  <c r="G11" i="1" l="1"/>
  <c r="G20" i="1" s="1"/>
  <c r="I11" i="1"/>
  <c r="E11" i="1"/>
  <c r="J17" i="1"/>
  <c r="J15" i="1"/>
  <c r="J14" i="1"/>
  <c r="J21" i="1"/>
  <c r="D11" i="1"/>
  <c r="E21" i="1"/>
  <c r="G21" i="1"/>
  <c r="H21" i="1"/>
  <c r="I21" i="1"/>
  <c r="D20" i="1" l="1"/>
  <c r="C20" i="1"/>
  <c r="E20" i="1"/>
  <c r="I20" i="1"/>
  <c r="J19" i="1"/>
  <c r="J20" i="1" s="1"/>
  <c r="H20" i="1"/>
</calcChain>
</file>

<file path=xl/sharedStrings.xml><?xml version="1.0" encoding="utf-8"?>
<sst xmlns="http://schemas.openxmlformats.org/spreadsheetml/2006/main" count="104" uniqueCount="51">
  <si>
    <t>Ackumulerade anskaffningsvärden</t>
  </si>
  <si>
    <t>Vid årets början</t>
  </si>
  <si>
    <t>Företagsförvärv</t>
  </si>
  <si>
    <t>Investeringar</t>
  </si>
  <si>
    <t>Omklassificeringar</t>
  </si>
  <si>
    <t>Avyttringar och utrangeringar</t>
  </si>
  <si>
    <t>Årets omräkningseffekt</t>
  </si>
  <si>
    <t>Vid årets slut</t>
  </si>
  <si>
    <t>Goodwill</t>
  </si>
  <si>
    <t>Totalt</t>
  </si>
  <si>
    <t>header</t>
  </si>
  <si>
    <t>title</t>
  </si>
  <si>
    <t>Sum</t>
  </si>
  <si>
    <t>Ackumulerade av– och nedskrivningar</t>
  </si>
  <si>
    <t>Avskrivningar</t>
  </si>
  <si>
    <t>Redovisat värde vid årets slut</t>
  </si>
  <si>
    <t>Redovisat värde vid årets början</t>
  </si>
  <si>
    <t>sum</t>
  </si>
  <si>
    <t>–</t>
  </si>
  <si>
    <t>Accumulated cost</t>
  </si>
  <si>
    <t>Opening balance</t>
  </si>
  <si>
    <t>Investments</t>
  </si>
  <si>
    <t>Reclassifications</t>
  </si>
  <si>
    <t>Divestments and disposals</t>
  </si>
  <si>
    <t>Closing balance</t>
  </si>
  <si>
    <t>Carrying amount at year-end</t>
  </si>
  <si>
    <t>Carrying amount at start of year</t>
  </si>
  <si>
    <t>Total</t>
  </si>
  <si>
    <t>Software</t>
  </si>
  <si>
    <t>Teknik</t>
  </si>
  <si>
    <t>Leverantörs-&lt;br/&gt;relationer</t>
  </si>
  <si>
    <t>Supplier relationships</t>
  </si>
  <si>
    <t>Customer relationships</t>
  </si>
  <si>
    <t>Kund-&lt;br/&gt;relationer</t>
  </si>
  <si>
    <t>Technology</t>
  </si>
  <si>
    <t>Other intangible asset</t>
  </si>
  <si>
    <t>Övriga immateriella tillgångar</t>
  </si>
  <si>
    <t>Acquisitions</t>
  </si>
  <si>
    <t>Accumulated amortisation and impairment losses</t>
  </si>
  <si>
    <t>Amortisation</t>
  </si>
  <si>
    <t>Translation effect</t>
  </si>
  <si>
    <t>Dator-&lt;br/&gt;program</t>
  </si>
  <si>
    <t>width=8%,decimals=0</t>
  </si>
  <si>
    <t>width=11%,decimals=0</t>
  </si>
  <si>
    <t>Capitalised development</t>
  </si>
  <si>
    <t>Nedskrivningar</t>
  </si>
  <si>
    <t>Impairment</t>
  </si>
  <si>
    <t>Koncernen</t>
  </si>
  <si>
    <t>Group</t>
  </si>
  <si>
    <t>2023-12-31</t>
  </si>
  <si>
    <t>Egen-&lt;br/&gt;upparbetade&lt;br/&gt;immateriella&lt;br/&gt;tillgångar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</si>
</sst>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2" fillId="0" borderId="0" xfId="0" applyFont="1"/>
    <xf numFmtId="0" fontId="0" fillId="0" borderId="1" xfId="0" quotePrefix="1" applyBorder="1" applyAlignment="1">
      <alignment wrapText="1"/>
    </xf>
    <xf numFmtId="0" fontId="0" fillId="0" borderId="0" xfId="0" quotePrefix="1" applyAlignment="1">
      <alignment wrapText="1"/>
    </xf>
    <xf numFmtId="3" fontId="0" fillId="0" borderId="0" xfId="0" applyNumberFormat="1" applyAlignment="1">
      <alignment horizontal="right"/>
    </xf>
    <xf numFmtId="3" fontId="0" fillId="0" borderId="0" xfId="0" applyNumberFormat="1"/>
    <xf numFmtId="164" fontId="1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wrapText="1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4" fontId="0" fillId="0" borderId="1" xfId="0" quotePrefix="1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997C9-56F1-457B-B2E6-2CF91731FA2C}">
  <dimension ref="B2:J21"/>
  <sheetViews>
    <sheetView tabSelected="1" zoomScale="90" zoomScaleNormal="90" workbookViewId="0">
      <selection activeCell="B13" sqref="B13"/>
    </sheetView>
  </sheetViews>
  <sheetFormatPr defaultRowHeight="15" x14ac:dyDescent="0.25"/>
  <cols>
    <col min="2" max="2" width="32.85546875" bestFit="1" customWidth="1"/>
    <col min="4" max="4" width="10.7109375" customWidth="1"/>
    <col min="5" max="5" width="11.140625" bestFit="1" customWidth="1"/>
    <col min="6" max="6" width="11.140625" customWidth="1"/>
    <col min="7" max="7" width="12.28515625" customWidth="1"/>
    <col min="8" max="8" width="11.85546875" bestFit="1" customWidth="1"/>
    <col min="9" max="9" width="13.5703125" customWidth="1"/>
    <col min="10" max="10" width="11.140625" customWidth="1"/>
  </cols>
  <sheetData>
    <row r="2" spans="2:10" x14ac:dyDescent="0.25">
      <c r="C2" s="12" t="s">
        <v>49</v>
      </c>
      <c r="D2" s="13"/>
      <c r="E2" s="13"/>
      <c r="F2" s="13"/>
      <c r="G2" s="13"/>
      <c r="H2" s="13"/>
      <c r="I2" s="13"/>
      <c r="J2" s="13"/>
    </row>
    <row r="3" spans="2:10" ht="87" customHeight="1" x14ac:dyDescent="0.25">
      <c r="B3" s="4" t="s">
        <v>47</v>
      </c>
      <c r="C3" s="1" t="s">
        <v>8</v>
      </c>
      <c r="D3" s="2" t="s">
        <v>30</v>
      </c>
      <c r="E3" s="2" t="s">
        <v>33</v>
      </c>
      <c r="F3" s="1" t="s">
        <v>29</v>
      </c>
      <c r="G3" s="2" t="s">
        <v>50</v>
      </c>
      <c r="H3" s="2" t="s">
        <v>41</v>
      </c>
      <c r="I3" s="2" t="s">
        <v>36</v>
      </c>
      <c r="J3" s="1" t="s">
        <v>9</v>
      </c>
    </row>
    <row r="4" spans="2:10" x14ac:dyDescent="0.25">
      <c r="B4" s="10" t="s">
        <v>0</v>
      </c>
      <c r="C4" s="10"/>
      <c r="D4" s="10"/>
      <c r="E4" s="10"/>
      <c r="F4" s="10"/>
      <c r="G4" s="10"/>
      <c r="H4" s="10"/>
      <c r="I4" s="10"/>
      <c r="J4" s="8"/>
    </row>
    <row r="5" spans="2:10" x14ac:dyDescent="0.25">
      <c r="B5" s="7" t="s">
        <v>1</v>
      </c>
      <c r="C5" s="6">
        <v>5323</v>
      </c>
      <c r="D5" s="6">
        <v>3560</v>
      </c>
      <c r="E5" s="6">
        <v>75</v>
      </c>
      <c r="F5" s="6">
        <v>395</v>
      </c>
      <c r="G5" s="6">
        <v>232</v>
      </c>
      <c r="H5" s="6">
        <v>216</v>
      </c>
      <c r="I5" s="6">
        <v>11</v>
      </c>
      <c r="J5" s="9">
        <f>SUM(C5:I5)</f>
        <v>9812</v>
      </c>
    </row>
    <row r="6" spans="2:10" x14ac:dyDescent="0.25">
      <c r="B6" s="7" t="s">
        <v>2</v>
      </c>
      <c r="C6" s="6">
        <v>7.3285400000000003</v>
      </c>
      <c r="D6" s="6">
        <v>4.4872899999999998</v>
      </c>
      <c r="E6" s="6" t="s">
        <v>18</v>
      </c>
      <c r="F6" s="6" t="s">
        <v>18</v>
      </c>
      <c r="G6" s="6" t="s">
        <v>18</v>
      </c>
      <c r="H6" s="6" t="s">
        <v>18</v>
      </c>
      <c r="I6" s="6">
        <v>1.26305</v>
      </c>
      <c r="J6" s="9">
        <f>SUM(C6:I6)-0.6</f>
        <v>12.47888</v>
      </c>
    </row>
    <row r="7" spans="2:10" x14ac:dyDescent="0.25">
      <c r="B7" s="7" t="s">
        <v>3</v>
      </c>
      <c r="C7" s="6" t="s">
        <v>18</v>
      </c>
      <c r="D7" s="6" t="s">
        <v>18</v>
      </c>
      <c r="E7" s="6" t="s">
        <v>18</v>
      </c>
      <c r="F7" s="6">
        <v>1.1654500000000001</v>
      </c>
      <c r="G7" s="6">
        <v>48.772019999999998</v>
      </c>
      <c r="H7" s="6">
        <v>31.420210000000001</v>
      </c>
      <c r="I7" s="6" t="s">
        <v>18</v>
      </c>
      <c r="J7" s="9">
        <f>SUM(C7:I7)</f>
        <v>81.357680000000002</v>
      </c>
    </row>
    <row r="8" spans="2:10" x14ac:dyDescent="0.25">
      <c r="B8" s="7" t="s">
        <v>4</v>
      </c>
      <c r="C8" s="6" t="s">
        <v>18</v>
      </c>
      <c r="D8" s="6" t="s">
        <v>18</v>
      </c>
      <c r="E8" s="6" t="s">
        <v>18</v>
      </c>
      <c r="F8" s="6" t="s">
        <v>18</v>
      </c>
      <c r="G8" s="6">
        <v>-0.76893</v>
      </c>
      <c r="H8" s="6">
        <v>-1.62042</v>
      </c>
      <c r="I8" s="6">
        <v>-0.10872</v>
      </c>
      <c r="J8" s="9">
        <f>SUM(C8:I8)-0.01</f>
        <v>-2.5080699999999996</v>
      </c>
    </row>
    <row r="9" spans="2:10" x14ac:dyDescent="0.25">
      <c r="B9" s="7" t="s">
        <v>5</v>
      </c>
      <c r="C9" s="6" t="s">
        <v>18</v>
      </c>
      <c r="D9" s="6" t="s">
        <v>18</v>
      </c>
      <c r="E9" s="6" t="s">
        <v>18</v>
      </c>
      <c r="F9" s="6" t="s">
        <v>18</v>
      </c>
      <c r="G9" s="6" t="s">
        <v>18</v>
      </c>
      <c r="H9" s="6">
        <v>-0.77794999999999992</v>
      </c>
      <c r="I9" s="6" t="s">
        <v>18</v>
      </c>
      <c r="J9" s="9">
        <f t="shared" ref="J9" si="0">SUM(C9:I9)</f>
        <v>-0.77794999999999992</v>
      </c>
    </row>
    <row r="10" spans="2:10" x14ac:dyDescent="0.25">
      <c r="B10" s="7" t="s">
        <v>6</v>
      </c>
      <c r="C10" s="6">
        <v>-16.846630000000001</v>
      </c>
      <c r="D10" s="6">
        <v>-15.47856</v>
      </c>
      <c r="E10" s="6">
        <v>-0.24390000000000001</v>
      </c>
      <c r="F10" s="6">
        <v>-2.47485</v>
      </c>
      <c r="G10" s="6">
        <v>-3.4699599999999999</v>
      </c>
      <c r="H10" s="6">
        <v>-0.77210999999999996</v>
      </c>
      <c r="I10" s="6">
        <v>-0.10099000000000001</v>
      </c>
      <c r="J10" s="9">
        <f>SUM(C10:I10)+0.9</f>
        <v>-38.487000000000009</v>
      </c>
    </row>
    <row r="11" spans="2:10" x14ac:dyDescent="0.25">
      <c r="B11" s="7" t="s">
        <v>7</v>
      </c>
      <c r="C11" s="6">
        <f>SUM(C5:C10)</f>
        <v>5313.4819100000004</v>
      </c>
      <c r="D11" s="6">
        <f t="shared" ref="D11:I11" si="1">SUM(D5:D10)</f>
        <v>3549.00873</v>
      </c>
      <c r="E11" s="6">
        <f t="shared" si="1"/>
        <v>74.756100000000004</v>
      </c>
      <c r="F11" s="6">
        <f t="shared" si="1"/>
        <v>393.69060000000002</v>
      </c>
      <c r="G11" s="6">
        <f t="shared" si="1"/>
        <v>276.53312999999997</v>
      </c>
      <c r="H11" s="6">
        <f>SUM(H5:H10)-0.76</f>
        <v>243.48973000000001</v>
      </c>
      <c r="I11" s="6">
        <f t="shared" si="1"/>
        <v>12.05334</v>
      </c>
      <c r="J11" s="9">
        <f>SUM(J5:J10)-0.6</f>
        <v>9863.4635400000006</v>
      </c>
    </row>
    <row r="12" spans="2:10" x14ac:dyDescent="0.25">
      <c r="B12" s="11" t="s">
        <v>13</v>
      </c>
      <c r="C12" s="11"/>
      <c r="D12" s="11"/>
      <c r="E12" s="11"/>
      <c r="F12" s="11"/>
      <c r="G12" s="11"/>
      <c r="H12" s="11"/>
      <c r="I12" s="11"/>
      <c r="J12" s="9"/>
    </row>
    <row r="13" spans="2:10" x14ac:dyDescent="0.25">
      <c r="B13" s="7" t="s">
        <v>1</v>
      </c>
      <c r="C13" s="6">
        <v>-10</v>
      </c>
      <c r="D13" s="6">
        <v>-910</v>
      </c>
      <c r="E13" s="6">
        <v>-24</v>
      </c>
      <c r="F13" s="6">
        <v>-163</v>
      </c>
      <c r="G13" s="6">
        <v>-95</v>
      </c>
      <c r="H13" s="6">
        <v>-164</v>
      </c>
      <c r="I13" s="6">
        <v>-6</v>
      </c>
      <c r="J13" s="9">
        <f>SUM(C13:I13)</f>
        <v>-1372</v>
      </c>
    </row>
    <row r="14" spans="2:10" x14ac:dyDescent="0.25">
      <c r="B14" s="7" t="s">
        <v>14</v>
      </c>
      <c r="C14" s="6" t="s">
        <v>18</v>
      </c>
      <c r="D14" s="6">
        <v>-354.97406000000001</v>
      </c>
      <c r="E14" s="6">
        <v>-7.59239</v>
      </c>
      <c r="F14" s="6">
        <v>-42.976330000000004</v>
      </c>
      <c r="G14" s="6">
        <v>-16.423609999999996</v>
      </c>
      <c r="H14" s="6">
        <v>-21.324439999999999</v>
      </c>
      <c r="I14" s="6">
        <v>-1.0441500000000001</v>
      </c>
      <c r="J14" s="9">
        <f t="shared" ref="J14:J18" si="2">SUM(C14:I14)</f>
        <v>-444.33498000000003</v>
      </c>
    </row>
    <row r="15" spans="2:10" x14ac:dyDescent="0.25">
      <c r="B15" s="7" t="s">
        <v>45</v>
      </c>
      <c r="C15" s="6" t="s">
        <v>18</v>
      </c>
      <c r="D15" s="6">
        <v>-21</v>
      </c>
      <c r="E15" s="6" t="s">
        <v>18</v>
      </c>
      <c r="F15" s="6">
        <v>-25</v>
      </c>
      <c r="G15" s="6">
        <v>-60</v>
      </c>
      <c r="H15" s="6" t="s">
        <v>18</v>
      </c>
      <c r="I15" s="6" t="s">
        <v>18</v>
      </c>
      <c r="J15" s="9">
        <f t="shared" si="2"/>
        <v>-106</v>
      </c>
    </row>
    <row r="16" spans="2:10" x14ac:dyDescent="0.25">
      <c r="B16" s="7" t="s">
        <v>4</v>
      </c>
      <c r="C16" s="6" t="s">
        <v>18</v>
      </c>
      <c r="D16" s="6" t="s">
        <v>18</v>
      </c>
      <c r="E16" s="6" t="s">
        <v>18</v>
      </c>
      <c r="F16" s="6" t="s">
        <v>18</v>
      </c>
      <c r="G16" s="6">
        <v>0.76893</v>
      </c>
      <c r="H16" s="6">
        <v>1.1345699999999999</v>
      </c>
      <c r="I16" s="6">
        <v>0.15490000000000001</v>
      </c>
      <c r="J16" s="9">
        <f t="shared" si="2"/>
        <v>2.0583999999999998</v>
      </c>
    </row>
    <row r="17" spans="2:10" x14ac:dyDescent="0.25">
      <c r="B17" s="7" t="s">
        <v>5</v>
      </c>
      <c r="C17" s="6" t="s">
        <v>18</v>
      </c>
      <c r="D17" s="6" t="s">
        <v>18</v>
      </c>
      <c r="E17" s="6" t="s">
        <v>18</v>
      </c>
      <c r="F17" s="6" t="s">
        <v>18</v>
      </c>
      <c r="G17" s="6" t="s">
        <v>18</v>
      </c>
      <c r="H17" s="6">
        <v>0.60528999999999999</v>
      </c>
      <c r="I17" s="6" t="s">
        <v>18</v>
      </c>
      <c r="J17" s="9">
        <f t="shared" si="2"/>
        <v>0.60528999999999999</v>
      </c>
    </row>
    <row r="18" spans="2:10" x14ac:dyDescent="0.25">
      <c r="B18" s="7" t="s">
        <v>6</v>
      </c>
      <c r="C18" s="6">
        <v>-3.6700000000000005E-3</v>
      </c>
      <c r="D18" s="6">
        <v>17.189880000000002</v>
      </c>
      <c r="E18" s="6">
        <v>0.26573000000000002</v>
      </c>
      <c r="F18" s="6">
        <v>1.6002400000000001</v>
      </c>
      <c r="G18" s="6">
        <v>1.7196500000000001</v>
      </c>
      <c r="H18" s="6">
        <v>0.44555</v>
      </c>
      <c r="I18" s="6">
        <v>7.8770000000000007E-2</v>
      </c>
      <c r="J18" s="9">
        <f t="shared" si="2"/>
        <v>21.296150000000004</v>
      </c>
    </row>
    <row r="19" spans="2:10" x14ac:dyDescent="0.25">
      <c r="B19" s="7" t="s">
        <v>7</v>
      </c>
      <c r="C19" s="6">
        <f t="shared" ref="C19:I19" si="3">SUM(C13:C18)</f>
        <v>-10.00367</v>
      </c>
      <c r="D19" s="6">
        <f t="shared" si="3"/>
        <v>-1268.7841800000001</v>
      </c>
      <c r="E19" s="6">
        <f>SUM(E13:E18)-0.2</f>
        <v>-31.52666</v>
      </c>
      <c r="F19" s="6">
        <f t="shared" si="3"/>
        <v>-229.37609</v>
      </c>
      <c r="G19" s="6">
        <f>SUM(G13:G18)+0.5</f>
        <v>-168.43502999999998</v>
      </c>
      <c r="H19" s="6">
        <f t="shared" si="3"/>
        <v>-183.13903000000002</v>
      </c>
      <c r="I19" s="6">
        <f t="shared" si="3"/>
        <v>-6.8104800000000001</v>
      </c>
      <c r="J19" s="9">
        <f t="shared" ref="J19" si="4">SUM(J13:J18)</f>
        <v>-1898.3751400000003</v>
      </c>
    </row>
    <row r="20" spans="2:10" x14ac:dyDescent="0.25">
      <c r="B20" s="7" t="s">
        <v>15</v>
      </c>
      <c r="C20" s="6">
        <f t="shared" ref="C20:I20" si="5">C11+C19</f>
        <v>5303.4782400000004</v>
      </c>
      <c r="D20" s="6">
        <f>D11+D19</f>
        <v>2280.2245499999999</v>
      </c>
      <c r="E20" s="6">
        <f t="shared" si="5"/>
        <v>43.229440000000004</v>
      </c>
      <c r="F20" s="6">
        <f>F11+F19+1</f>
        <v>165.31451000000001</v>
      </c>
      <c r="G20" s="6">
        <f>G11+G19+1</f>
        <v>109.09809999999999</v>
      </c>
      <c r="H20" s="6">
        <f t="shared" si="5"/>
        <v>60.350699999999989</v>
      </c>
      <c r="I20" s="6">
        <f t="shared" si="5"/>
        <v>5.2428600000000003</v>
      </c>
      <c r="J20" s="9">
        <f>J11+J19-0.2</f>
        <v>7964.8884000000007</v>
      </c>
    </row>
    <row r="21" spans="2:10" x14ac:dyDescent="0.25">
      <c r="B21" s="7" t="s">
        <v>16</v>
      </c>
      <c r="C21" s="6">
        <f>SUM(C5+C13)</f>
        <v>5313</v>
      </c>
      <c r="D21" s="6">
        <f>SUM(D5+D13)</f>
        <v>2650</v>
      </c>
      <c r="E21" s="6">
        <f t="shared" ref="E21:J21" si="6">SUM(E5+E13)</f>
        <v>51</v>
      </c>
      <c r="F21" s="6">
        <f t="shared" si="6"/>
        <v>232</v>
      </c>
      <c r="G21" s="6">
        <f t="shared" si="6"/>
        <v>137</v>
      </c>
      <c r="H21" s="6">
        <f t="shared" si="6"/>
        <v>52</v>
      </c>
      <c r="I21" s="6">
        <f t="shared" si="6"/>
        <v>5</v>
      </c>
      <c r="J21" s="9">
        <f t="shared" si="6"/>
        <v>8440</v>
      </c>
    </row>
  </sheetData>
  <mergeCells count="3">
    <mergeCell ref="B4:I4"/>
    <mergeCell ref="B12:I12"/>
    <mergeCell ref="C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7A5B4-FE98-4892-B94E-027E61A771AD}">
  <dimension ref="B2:J21"/>
  <sheetViews>
    <sheetView workbookViewId="0">
      <selection activeCell="E14" sqref="E14"/>
    </sheetView>
  </sheetViews>
  <sheetFormatPr defaultRowHeight="15" x14ac:dyDescent="0.25"/>
  <cols>
    <col min="2" max="2" width="42.5703125" bestFit="1" customWidth="1"/>
    <col min="4" max="4" width="12.140625" customWidth="1"/>
    <col min="5" max="5" width="11.85546875" customWidth="1"/>
    <col min="6" max="6" width="10.7109375" customWidth="1"/>
    <col min="7" max="7" width="11.7109375" customWidth="1"/>
    <col min="9" max="10" width="10.140625" bestFit="1" customWidth="1"/>
  </cols>
  <sheetData>
    <row r="2" spans="2:10" x14ac:dyDescent="0.25">
      <c r="C2" s="14"/>
      <c r="D2" s="13"/>
      <c r="E2" s="13"/>
      <c r="F2" s="13"/>
      <c r="G2" s="13"/>
      <c r="H2" s="13"/>
      <c r="I2" s="13"/>
      <c r="J2" s="13"/>
    </row>
    <row r="3" spans="2:10" ht="43.5" customHeight="1" x14ac:dyDescent="0.25">
      <c r="B3" s="4" t="s">
        <v>48</v>
      </c>
      <c r="C3" s="1" t="s">
        <v>8</v>
      </c>
      <c r="D3" s="2" t="s">
        <v>31</v>
      </c>
      <c r="E3" s="2" t="s">
        <v>32</v>
      </c>
      <c r="F3" s="1" t="s">
        <v>34</v>
      </c>
      <c r="G3" s="2" t="s">
        <v>44</v>
      </c>
      <c r="H3" s="1" t="s">
        <v>28</v>
      </c>
      <c r="I3" s="2" t="s">
        <v>35</v>
      </c>
      <c r="J3" s="1" t="s">
        <v>27</v>
      </c>
    </row>
    <row r="4" spans="2:10" x14ac:dyDescent="0.25">
      <c r="B4" t="s">
        <v>19</v>
      </c>
    </row>
    <row r="5" spans="2:10" x14ac:dyDescent="0.25">
      <c r="B5" t="s">
        <v>20</v>
      </c>
    </row>
    <row r="6" spans="2:10" x14ac:dyDescent="0.25">
      <c r="B6" t="s">
        <v>37</v>
      </c>
    </row>
    <row r="7" spans="2:10" x14ac:dyDescent="0.25">
      <c r="B7" t="s">
        <v>21</v>
      </c>
    </row>
    <row r="8" spans="2:10" x14ac:dyDescent="0.25">
      <c r="B8" t="s">
        <v>22</v>
      </c>
    </row>
    <row r="9" spans="2:10" x14ac:dyDescent="0.25">
      <c r="B9" t="s">
        <v>23</v>
      </c>
    </row>
    <row r="10" spans="2:10" x14ac:dyDescent="0.25">
      <c r="B10" t="s">
        <v>40</v>
      </c>
    </row>
    <row r="11" spans="2:10" x14ac:dyDescent="0.25">
      <c r="B11" t="s">
        <v>24</v>
      </c>
    </row>
    <row r="12" spans="2:10" x14ac:dyDescent="0.25">
      <c r="B12" t="s">
        <v>38</v>
      </c>
    </row>
    <row r="13" spans="2:10" x14ac:dyDescent="0.25">
      <c r="B13" t="s">
        <v>20</v>
      </c>
    </row>
    <row r="14" spans="2:10" x14ac:dyDescent="0.25">
      <c r="B14" t="s">
        <v>39</v>
      </c>
    </row>
    <row r="15" spans="2:10" x14ac:dyDescent="0.25">
      <c r="B15" t="s">
        <v>46</v>
      </c>
    </row>
    <row r="16" spans="2:10" x14ac:dyDescent="0.25">
      <c r="B16" t="s">
        <v>22</v>
      </c>
    </row>
    <row r="17" spans="2:2" x14ac:dyDescent="0.25">
      <c r="B17" t="s">
        <v>23</v>
      </c>
    </row>
    <row r="18" spans="2:2" x14ac:dyDescent="0.25">
      <c r="B18" t="s">
        <v>40</v>
      </c>
    </row>
    <row r="19" spans="2:2" x14ac:dyDescent="0.25">
      <c r="B19" t="s">
        <v>24</v>
      </c>
    </row>
    <row r="20" spans="2:2" x14ac:dyDescent="0.25">
      <c r="B20" t="s">
        <v>25</v>
      </c>
    </row>
    <row r="21" spans="2:2" x14ac:dyDescent="0.25">
      <c r="B21" t="s">
        <v>26</v>
      </c>
    </row>
  </sheetData>
  <mergeCells count="1">
    <mergeCell ref="C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98FC0-55D7-4B90-AF12-5FC08B0B44E5}">
  <dimension ref="A1:J21"/>
  <sheetViews>
    <sheetView workbookViewId="0">
      <selection activeCell="F5" sqref="F5"/>
    </sheetView>
  </sheetViews>
  <sheetFormatPr defaultRowHeight="15" x14ac:dyDescent="0.25"/>
  <sheetData>
    <row r="1" spans="1:10" x14ac:dyDescent="0.25">
      <c r="C1" s="3" t="s">
        <v>42</v>
      </c>
      <c r="D1" s="3" t="s">
        <v>42</v>
      </c>
      <c r="E1" s="3" t="s">
        <v>42</v>
      </c>
      <c r="F1" s="3" t="s">
        <v>42</v>
      </c>
      <c r="G1" s="3" t="s">
        <v>42</v>
      </c>
      <c r="H1" s="3" t="s">
        <v>42</v>
      </c>
      <c r="I1" s="3" t="s">
        <v>42</v>
      </c>
      <c r="J1" s="3" t="s">
        <v>43</v>
      </c>
    </row>
    <row r="2" spans="1:10" x14ac:dyDescent="0.25">
      <c r="A2" t="s">
        <v>10</v>
      </c>
      <c r="C2" s="15"/>
      <c r="D2" s="16"/>
      <c r="E2" s="16"/>
      <c r="F2" s="16"/>
      <c r="G2" s="16"/>
      <c r="H2" s="16"/>
      <c r="I2" s="16"/>
      <c r="J2" s="16"/>
    </row>
    <row r="3" spans="1:10" x14ac:dyDescent="0.25">
      <c r="A3" t="s">
        <v>10</v>
      </c>
      <c r="B3" s="5"/>
    </row>
    <row r="4" spans="1:10" x14ac:dyDescent="0.25">
      <c r="A4" t="s">
        <v>11</v>
      </c>
    </row>
    <row r="11" spans="1:10" x14ac:dyDescent="0.25">
      <c r="A11" t="s">
        <v>12</v>
      </c>
    </row>
    <row r="12" spans="1:10" x14ac:dyDescent="0.25">
      <c r="A12" t="s">
        <v>11</v>
      </c>
    </row>
    <row r="19" spans="1:1" x14ac:dyDescent="0.25">
      <c r="A19" t="s">
        <v>17</v>
      </c>
    </row>
    <row r="20" spans="1:1" x14ac:dyDescent="0.25">
      <c r="A20" t="s">
        <v>17</v>
      </c>
    </row>
    <row r="21" spans="1:1" x14ac:dyDescent="0.25">
      <c r="A21" t="s">
        <v>17</v>
      </c>
    </row>
  </sheetData>
  <mergeCells count="1">
    <mergeCell ref="C2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1995EA4-86FA-4CD9-B819-D861129A79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4FCD06-9EE2-4796-A499-B6FD8B8543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4E9AFF-03AC-457A-B5D8-87637E53A6A0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562697a0-9c60-4532-a119-e203e37f954f"/>
    <ds:schemaRef ds:uri="5b5ca3cb-2584-429a-92e4-77404c480ffa"/>
    <ds:schemaRef ds:uri="http://schemas.microsoft.com/office/2006/metadata/properties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2021-02-04T10:43:56Z</dcterms:created>
  <dcterms:modified xsi:type="dcterms:W3CDTF">2025-03-10T10:32:40Z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